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user01\Dropbox\Sony_8GQ\共通\予算・決算\平成29年度予算\"/>
    </mc:Choice>
  </mc:AlternateContent>
  <bookViews>
    <workbookView xWindow="14385" yWindow="-15" windowWidth="14430" windowHeight="12240"/>
  </bookViews>
  <sheets>
    <sheet name="全体" sheetId="4" r:id="rId1"/>
    <sheet name="本部" sheetId="6" r:id="rId2"/>
    <sheet name="びおとーぷ" sheetId="5" r:id="rId3"/>
    <sheet name="居宅1" sheetId="9" r:id="rId4"/>
    <sheet name="ほしの郷" sheetId="10" r:id="rId5"/>
    <sheet name="ほし長南)" sheetId="11" r:id="rId6"/>
  </sheets>
  <definedNames>
    <definedName name="_xlnm.Print_Area" localSheetId="2">びおとーぷ!$A$1:$G$118</definedName>
    <definedName name="_xlnm.Print_Area" localSheetId="4">ほしの郷!$A$1:$G$118</definedName>
    <definedName name="_xlnm.Print_Area" localSheetId="5">'ほし長南)'!$A$1:$G$118</definedName>
    <definedName name="_xlnm.Print_Area" localSheetId="3">居宅1!$A$1:$G$118</definedName>
    <definedName name="_xlnm.Print_Area" localSheetId="1">本部!$A$1:$G$118</definedName>
    <definedName name="_xlnm.Print_Titles" localSheetId="2">びおとーぷ!$1:$4</definedName>
    <definedName name="_xlnm.Print_Titles" localSheetId="4">ほしの郷!$1:$4</definedName>
    <definedName name="_xlnm.Print_Titles" localSheetId="5">'ほし長南)'!$1:$4</definedName>
    <definedName name="_xlnm.Print_Titles" localSheetId="3">居宅1!$1:$4</definedName>
    <definedName name="_xlnm.Print_Titles" localSheetId="0">全体!$1:$4</definedName>
    <definedName name="_xlnm.Print_Titles" localSheetId="1">本部!$1:$4</definedName>
  </definedNames>
  <calcPr calcId="162913"/>
</workbook>
</file>

<file path=xl/calcChain.xml><?xml version="1.0" encoding="utf-8"?>
<calcChain xmlns="http://schemas.openxmlformats.org/spreadsheetml/2006/main">
  <c r="G82" i="11" l="1"/>
  <c r="F56" i="5"/>
  <c r="F110" i="6"/>
  <c r="F107" i="6"/>
  <c r="F112" i="6" s="1"/>
  <c r="F104" i="6"/>
  <c r="F101" i="6"/>
  <c r="F106" i="6" s="1"/>
  <c r="F99" i="6"/>
  <c r="F93" i="6"/>
  <c r="F88" i="6"/>
  <c r="F85" i="6"/>
  <c r="F91" i="6" s="1"/>
  <c r="F81" i="6"/>
  <c r="F56" i="6"/>
  <c r="F32" i="6"/>
  <c r="F23" i="6"/>
  <c r="F20" i="6"/>
  <c r="F15" i="6"/>
  <c r="F13" i="6"/>
  <c r="F7" i="6"/>
  <c r="F5" i="6" s="1"/>
  <c r="F86" i="4"/>
  <c r="E86" i="4"/>
  <c r="G86" i="6"/>
  <c r="E85" i="6"/>
  <c r="G85" i="6" s="1"/>
  <c r="G86" i="5"/>
  <c r="F85" i="5"/>
  <c r="E85" i="5"/>
  <c r="G86" i="9"/>
  <c r="F85" i="9"/>
  <c r="F91" i="9" s="1"/>
  <c r="E85" i="9"/>
  <c r="G85" i="9" s="1"/>
  <c r="E85" i="10"/>
  <c r="G86" i="10"/>
  <c r="F85" i="10"/>
  <c r="F110" i="11"/>
  <c r="F107" i="11"/>
  <c r="F104" i="11"/>
  <c r="F101" i="11"/>
  <c r="G86" i="11"/>
  <c r="F85" i="11"/>
  <c r="E85" i="11"/>
  <c r="F88" i="11"/>
  <c r="F56" i="11"/>
  <c r="F32" i="11"/>
  <c r="F20" i="11"/>
  <c r="F15" i="11"/>
  <c r="F13" i="11"/>
  <c r="F7" i="11"/>
  <c r="F5" i="11" s="1"/>
  <c r="F110" i="10"/>
  <c r="F107" i="10"/>
  <c r="F112" i="10" s="1"/>
  <c r="F101" i="10"/>
  <c r="F93" i="10"/>
  <c r="F99" i="10" s="1"/>
  <c r="F88" i="10"/>
  <c r="F81" i="10"/>
  <c r="F56" i="10"/>
  <c r="F32" i="10"/>
  <c r="F23" i="10"/>
  <c r="F20" i="10"/>
  <c r="F15" i="10"/>
  <c r="F13" i="10"/>
  <c r="F9" i="10"/>
  <c r="F7" i="10" s="1"/>
  <c r="F5" i="10" s="1"/>
  <c r="F22" i="10" s="1"/>
  <c r="F104" i="9"/>
  <c r="F101" i="9"/>
  <c r="F106" i="9" s="1"/>
  <c r="F93" i="9"/>
  <c r="F99" i="9" s="1"/>
  <c r="F88" i="9"/>
  <c r="F56" i="9"/>
  <c r="F32" i="9"/>
  <c r="F23" i="9"/>
  <c r="F83" i="9" s="1"/>
  <c r="F15" i="9"/>
  <c r="F13" i="9"/>
  <c r="E13" i="9"/>
  <c r="F20" i="9"/>
  <c r="F7" i="9"/>
  <c r="F5" i="9" s="1"/>
  <c r="F32" i="5"/>
  <c r="F110" i="5"/>
  <c r="F107" i="5"/>
  <c r="F104" i="5"/>
  <c r="F101" i="5"/>
  <c r="F106" i="5" s="1"/>
  <c r="F93" i="5"/>
  <c r="F99" i="5" s="1"/>
  <c r="F88" i="5"/>
  <c r="F91" i="5" s="1"/>
  <c r="F81" i="5"/>
  <c r="F23" i="5"/>
  <c r="F20" i="5"/>
  <c r="F15" i="5"/>
  <c r="F13" i="5"/>
  <c r="F7" i="5"/>
  <c r="F5" i="5" s="1"/>
  <c r="E117" i="4"/>
  <c r="E111" i="4"/>
  <c r="E109" i="4"/>
  <c r="E108" i="4"/>
  <c r="E105" i="4"/>
  <c r="E103" i="4"/>
  <c r="E102" i="4"/>
  <c r="E98" i="4"/>
  <c r="E97" i="4"/>
  <c r="E96" i="4"/>
  <c r="E95" i="4"/>
  <c r="E94" i="4"/>
  <c r="E92" i="4"/>
  <c r="E90" i="4"/>
  <c r="E89" i="4"/>
  <c r="E87" i="4"/>
  <c r="E82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24" i="4"/>
  <c r="E21" i="4"/>
  <c r="E19" i="4"/>
  <c r="E18" i="4"/>
  <c r="E17" i="4"/>
  <c r="E16" i="4"/>
  <c r="E14" i="4"/>
  <c r="E12" i="4"/>
  <c r="E11" i="4"/>
  <c r="E10" i="4"/>
  <c r="E9" i="4"/>
  <c r="E8" i="4"/>
  <c r="E6" i="4"/>
  <c r="E7" i="9"/>
  <c r="F116" i="4"/>
  <c r="F89" i="4"/>
  <c r="F79" i="4"/>
  <c r="F73" i="4"/>
  <c r="F55" i="4"/>
  <c r="F53" i="4"/>
  <c r="F51" i="4"/>
  <c r="F50" i="4"/>
  <c r="F49" i="4"/>
  <c r="F47" i="4"/>
  <c r="F43" i="4"/>
  <c r="F24" i="4"/>
  <c r="F18" i="4"/>
  <c r="F17" i="4"/>
  <c r="F16" i="4"/>
  <c r="F14" i="4"/>
  <c r="F12" i="4"/>
  <c r="F11" i="4"/>
  <c r="G117" i="11"/>
  <c r="G114" i="11"/>
  <c r="G111" i="11"/>
  <c r="E110" i="11"/>
  <c r="G109" i="11"/>
  <c r="G108" i="11"/>
  <c r="E107" i="11"/>
  <c r="G105" i="11"/>
  <c r="E104" i="11"/>
  <c r="G103" i="11"/>
  <c r="G102" i="11"/>
  <c r="E101" i="11"/>
  <c r="G98" i="11"/>
  <c r="G97" i="11"/>
  <c r="G96" i="11"/>
  <c r="G95" i="11"/>
  <c r="G94" i="11"/>
  <c r="E93" i="11"/>
  <c r="E99" i="11" s="1"/>
  <c r="G92" i="11"/>
  <c r="G90" i="11"/>
  <c r="G89" i="11"/>
  <c r="E88" i="11"/>
  <c r="G87" i="11"/>
  <c r="E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7" i="11"/>
  <c r="E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8" i="11"/>
  <c r="G37" i="11"/>
  <c r="G36" i="11"/>
  <c r="G35" i="11"/>
  <c r="G34" i="11"/>
  <c r="G33" i="11"/>
  <c r="E32" i="11"/>
  <c r="G31" i="11"/>
  <c r="G30" i="11"/>
  <c r="G29" i="11"/>
  <c r="E23" i="11"/>
  <c r="G27" i="11"/>
  <c r="G26" i="11"/>
  <c r="G24" i="11"/>
  <c r="G21" i="11"/>
  <c r="E20" i="11"/>
  <c r="G19" i="11"/>
  <c r="G18" i="11"/>
  <c r="G17" i="11"/>
  <c r="G16" i="11"/>
  <c r="E15" i="11"/>
  <c r="G15" i="11" s="1"/>
  <c r="G14" i="11"/>
  <c r="E13" i="11"/>
  <c r="G12" i="11"/>
  <c r="G11" i="11"/>
  <c r="G10" i="11"/>
  <c r="G9" i="11"/>
  <c r="G8" i="11"/>
  <c r="E7" i="11"/>
  <c r="G6" i="11"/>
  <c r="A2" i="11"/>
  <c r="A2" i="10"/>
  <c r="A2" i="9"/>
  <c r="A2" i="5"/>
  <c r="A2" i="6"/>
  <c r="F112" i="5" l="1"/>
  <c r="F100" i="9"/>
  <c r="F22" i="5"/>
  <c r="F83" i="10"/>
  <c r="F84" i="10" s="1"/>
  <c r="F83" i="6"/>
  <c r="F100" i="6"/>
  <c r="G13" i="11"/>
  <c r="G85" i="5"/>
  <c r="F113" i="6"/>
  <c r="F113" i="5"/>
  <c r="F100" i="5"/>
  <c r="F88" i="4"/>
  <c r="F91" i="10"/>
  <c r="F100" i="10" s="1"/>
  <c r="F112" i="11"/>
  <c r="E112" i="11"/>
  <c r="E113" i="11" s="1"/>
  <c r="F22" i="11"/>
  <c r="E85" i="4"/>
  <c r="F106" i="11"/>
  <c r="F113" i="11" s="1"/>
  <c r="G86" i="4"/>
  <c r="E106" i="11"/>
  <c r="G88" i="11"/>
  <c r="F91" i="11"/>
  <c r="F22" i="6"/>
  <c r="G85" i="10"/>
  <c r="F81" i="11"/>
  <c r="G81" i="11" s="1"/>
  <c r="F98" i="4"/>
  <c r="F94" i="4"/>
  <c r="F96" i="4"/>
  <c r="F93" i="11"/>
  <c r="F99" i="11" s="1"/>
  <c r="F15" i="4"/>
  <c r="F97" i="4"/>
  <c r="F95" i="4"/>
  <c r="F90" i="4"/>
  <c r="F87" i="4"/>
  <c r="F85" i="4" s="1"/>
  <c r="G20" i="11"/>
  <c r="F19" i="4"/>
  <c r="G7" i="11"/>
  <c r="F117" i="4"/>
  <c r="G25" i="11"/>
  <c r="E83" i="11"/>
  <c r="G39" i="11"/>
  <c r="E5" i="11"/>
  <c r="G32" i="11"/>
  <c r="G104" i="11"/>
  <c r="G28" i="11"/>
  <c r="G56" i="11"/>
  <c r="G58" i="11"/>
  <c r="G110" i="11"/>
  <c r="E91" i="11"/>
  <c r="F84" i="6" l="1"/>
  <c r="F115" i="6" s="1"/>
  <c r="G85" i="4"/>
  <c r="F100" i="11"/>
  <c r="F23" i="11"/>
  <c r="F83" i="11" s="1"/>
  <c r="F84" i="11" s="1"/>
  <c r="F28" i="4"/>
  <c r="G85" i="11"/>
  <c r="G101" i="11"/>
  <c r="E22" i="11"/>
  <c r="G99" i="11"/>
  <c r="G107" i="11"/>
  <c r="G112" i="11"/>
  <c r="E100" i="11"/>
  <c r="G117" i="10"/>
  <c r="F111" i="4"/>
  <c r="E110" i="10"/>
  <c r="G109" i="10"/>
  <c r="E107" i="10"/>
  <c r="G105" i="10"/>
  <c r="E104" i="10"/>
  <c r="G103" i="10"/>
  <c r="E101" i="10"/>
  <c r="G98" i="10"/>
  <c r="G97" i="10"/>
  <c r="G96" i="10"/>
  <c r="G94" i="10"/>
  <c r="E93" i="10"/>
  <c r="G90" i="10"/>
  <c r="G89" i="10"/>
  <c r="E88" i="10"/>
  <c r="G87" i="10"/>
  <c r="E81" i="10"/>
  <c r="G79" i="10"/>
  <c r="G78" i="10"/>
  <c r="G76" i="10"/>
  <c r="F75" i="4"/>
  <c r="G74" i="10"/>
  <c r="G73" i="10"/>
  <c r="F70" i="4"/>
  <c r="F67" i="4"/>
  <c r="G66" i="10"/>
  <c r="G64" i="10"/>
  <c r="G62" i="10"/>
  <c r="G61" i="10"/>
  <c r="G60" i="10"/>
  <c r="F59" i="4"/>
  <c r="G57" i="10"/>
  <c r="E56" i="10"/>
  <c r="G55" i="10"/>
  <c r="G53" i="10"/>
  <c r="G51" i="10"/>
  <c r="G50" i="10"/>
  <c r="G49" i="10"/>
  <c r="G47" i="10"/>
  <c r="G43" i="10"/>
  <c r="G42" i="10"/>
  <c r="E32" i="10"/>
  <c r="G31" i="10"/>
  <c r="G27" i="10"/>
  <c r="G26" i="10"/>
  <c r="G24" i="10"/>
  <c r="G21" i="10"/>
  <c r="E20" i="10"/>
  <c r="G19" i="10"/>
  <c r="G17" i="10"/>
  <c r="G16" i="10"/>
  <c r="E15" i="10"/>
  <c r="G14" i="10"/>
  <c r="E13" i="10"/>
  <c r="G12" i="10"/>
  <c r="G11" i="10"/>
  <c r="G10" i="10"/>
  <c r="G9" i="10"/>
  <c r="E7" i="10"/>
  <c r="G117" i="9"/>
  <c r="G114" i="9"/>
  <c r="E110" i="9"/>
  <c r="E107" i="9"/>
  <c r="G105" i="9"/>
  <c r="E104" i="9"/>
  <c r="G102" i="9"/>
  <c r="E101" i="9"/>
  <c r="G98" i="9"/>
  <c r="G97" i="9"/>
  <c r="G96" i="9"/>
  <c r="G95" i="9"/>
  <c r="G94" i="9"/>
  <c r="E93" i="9"/>
  <c r="E99" i="9" s="1"/>
  <c r="G92" i="9"/>
  <c r="G90" i="9"/>
  <c r="G89" i="9"/>
  <c r="E88" i="9"/>
  <c r="E91" i="9" s="1"/>
  <c r="G87" i="9"/>
  <c r="G82" i="9"/>
  <c r="E81" i="9"/>
  <c r="G80" i="9"/>
  <c r="G79" i="9"/>
  <c r="G77" i="9"/>
  <c r="G75" i="9"/>
  <c r="G73" i="9"/>
  <c r="G72" i="9"/>
  <c r="G70" i="9"/>
  <c r="G69" i="9"/>
  <c r="G68" i="9"/>
  <c r="G67" i="9"/>
  <c r="G65" i="9"/>
  <c r="G59" i="9"/>
  <c r="E56" i="9"/>
  <c r="G55" i="9"/>
  <c r="G54" i="9"/>
  <c r="G53" i="9"/>
  <c r="G51" i="9"/>
  <c r="G50" i="9"/>
  <c r="G49" i="9"/>
  <c r="G48" i="9"/>
  <c r="G47" i="9"/>
  <c r="G46" i="9"/>
  <c r="G44" i="9"/>
  <c r="G42" i="9"/>
  <c r="G41" i="9"/>
  <c r="G40" i="9"/>
  <c r="G39" i="9"/>
  <c r="G38" i="9"/>
  <c r="G37" i="9"/>
  <c r="G36" i="9"/>
  <c r="G34" i="9"/>
  <c r="G33" i="9"/>
  <c r="E32" i="9"/>
  <c r="E29" i="4"/>
  <c r="E20" i="9"/>
  <c r="G19" i="9"/>
  <c r="G18" i="9"/>
  <c r="G17" i="9"/>
  <c r="G16" i="9"/>
  <c r="E15" i="9"/>
  <c r="G15" i="9" s="1"/>
  <c r="G14" i="9"/>
  <c r="G12" i="9"/>
  <c r="G11" i="9"/>
  <c r="G7" i="9"/>
  <c r="G6" i="9"/>
  <c r="E5" i="9"/>
  <c r="G117" i="5"/>
  <c r="G114" i="5"/>
  <c r="E110" i="5"/>
  <c r="E107" i="5"/>
  <c r="G105" i="5"/>
  <c r="E104" i="5"/>
  <c r="G103" i="5"/>
  <c r="E101" i="5"/>
  <c r="G98" i="5"/>
  <c r="G97" i="5"/>
  <c r="G96" i="5"/>
  <c r="G95" i="5"/>
  <c r="G94" i="5"/>
  <c r="E93" i="5"/>
  <c r="E99" i="5" s="1"/>
  <c r="G92" i="5"/>
  <c r="G90" i="5"/>
  <c r="G89" i="5"/>
  <c r="E88" i="5"/>
  <c r="G88" i="5" s="1"/>
  <c r="G87" i="5"/>
  <c r="E81" i="5"/>
  <c r="G79" i="5"/>
  <c r="G78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0" i="5"/>
  <c r="G59" i="5"/>
  <c r="G58" i="5"/>
  <c r="E56" i="5"/>
  <c r="G56" i="5" s="1"/>
  <c r="G55" i="5"/>
  <c r="G54" i="5"/>
  <c r="G53" i="5"/>
  <c r="G52" i="5"/>
  <c r="G51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E32" i="5"/>
  <c r="G31" i="5"/>
  <c r="G30" i="5"/>
  <c r="G28" i="5"/>
  <c r="G26" i="5"/>
  <c r="E20" i="5"/>
  <c r="G19" i="5"/>
  <c r="G18" i="5"/>
  <c r="G17" i="5"/>
  <c r="E15" i="5"/>
  <c r="E13" i="5"/>
  <c r="G12" i="5"/>
  <c r="G10" i="5"/>
  <c r="E7" i="5"/>
  <c r="G6" i="5"/>
  <c r="G117" i="6"/>
  <c r="G114" i="6"/>
  <c r="G111" i="6"/>
  <c r="E110" i="6"/>
  <c r="G109" i="6"/>
  <c r="G108" i="6"/>
  <c r="E107" i="6"/>
  <c r="G105" i="6"/>
  <c r="E104" i="6"/>
  <c r="G104" i="6" s="1"/>
  <c r="E101" i="6"/>
  <c r="E106" i="6" s="1"/>
  <c r="G98" i="6"/>
  <c r="G97" i="6"/>
  <c r="G96" i="6"/>
  <c r="G95" i="6"/>
  <c r="G94" i="6"/>
  <c r="G93" i="6"/>
  <c r="E93" i="6"/>
  <c r="E99" i="6" s="1"/>
  <c r="G92" i="6"/>
  <c r="G90" i="6"/>
  <c r="G89" i="6"/>
  <c r="E88" i="6"/>
  <c r="G88" i="6" s="1"/>
  <c r="G87" i="6"/>
  <c r="G82" i="6"/>
  <c r="E81" i="6"/>
  <c r="G81" i="6" s="1"/>
  <c r="G80" i="6"/>
  <c r="G79" i="6"/>
  <c r="G78" i="6"/>
  <c r="G77" i="6"/>
  <c r="G75" i="6"/>
  <c r="G74" i="6"/>
  <c r="G73" i="6"/>
  <c r="G71" i="6"/>
  <c r="G70" i="6"/>
  <c r="G69" i="6"/>
  <c r="G68" i="6"/>
  <c r="G67" i="6"/>
  <c r="G66" i="6"/>
  <c r="G65" i="6"/>
  <c r="G63" i="6"/>
  <c r="G62" i="6"/>
  <c r="G61" i="6"/>
  <c r="G59" i="6"/>
  <c r="G58" i="6"/>
  <c r="G57" i="6"/>
  <c r="E56" i="6"/>
  <c r="G55" i="6"/>
  <c r="G52" i="6"/>
  <c r="G51" i="6"/>
  <c r="G50" i="6"/>
  <c r="G47" i="6"/>
  <c r="G45" i="6"/>
  <c r="G43" i="6"/>
  <c r="G39" i="6"/>
  <c r="G36" i="6"/>
  <c r="G33" i="6"/>
  <c r="E32" i="6"/>
  <c r="E31" i="4"/>
  <c r="G30" i="6"/>
  <c r="G29" i="6"/>
  <c r="G27" i="6"/>
  <c r="E27" i="4"/>
  <c r="G25" i="6"/>
  <c r="E25" i="4"/>
  <c r="G21" i="6"/>
  <c r="E20" i="6"/>
  <c r="G18" i="6"/>
  <c r="G16" i="6"/>
  <c r="E15" i="6"/>
  <c r="G15" i="6" s="1"/>
  <c r="G14" i="6"/>
  <c r="E13" i="6"/>
  <c r="G11" i="6"/>
  <c r="G9" i="6"/>
  <c r="E7" i="6"/>
  <c r="E5" i="6" s="1"/>
  <c r="G116" i="4"/>
  <c r="E7" i="4" l="1"/>
  <c r="G26" i="6"/>
  <c r="E26" i="4"/>
  <c r="G31" i="6"/>
  <c r="E30" i="4"/>
  <c r="E107" i="4"/>
  <c r="E101" i="4"/>
  <c r="E13" i="4"/>
  <c r="E32" i="4"/>
  <c r="E91" i="5"/>
  <c r="E15" i="4"/>
  <c r="G15" i="4" s="1"/>
  <c r="E20" i="4"/>
  <c r="E93" i="4"/>
  <c r="E99" i="4" s="1"/>
  <c r="G108" i="9"/>
  <c r="F107" i="9"/>
  <c r="G88" i="9"/>
  <c r="E88" i="4"/>
  <c r="E91" i="4" s="1"/>
  <c r="E81" i="4"/>
  <c r="G111" i="9"/>
  <c r="F110" i="9"/>
  <c r="F110" i="4" s="1"/>
  <c r="E112" i="9"/>
  <c r="E56" i="4"/>
  <c r="E104" i="4"/>
  <c r="E106" i="4" s="1"/>
  <c r="E110" i="4"/>
  <c r="E112" i="4" s="1"/>
  <c r="E5" i="10"/>
  <c r="E22" i="10" s="1"/>
  <c r="E99" i="10"/>
  <c r="G28" i="10"/>
  <c r="E28" i="4"/>
  <c r="G28" i="4" s="1"/>
  <c r="F104" i="10"/>
  <c r="G104" i="10" s="1"/>
  <c r="F105" i="4"/>
  <c r="G88" i="10"/>
  <c r="G93" i="10"/>
  <c r="G114" i="10"/>
  <c r="F114" i="4"/>
  <c r="G114" i="4" s="1"/>
  <c r="G23" i="11"/>
  <c r="G13" i="9"/>
  <c r="F13" i="4"/>
  <c r="F22" i="9"/>
  <c r="F84" i="9" s="1"/>
  <c r="F99" i="4"/>
  <c r="G93" i="11"/>
  <c r="F93" i="4"/>
  <c r="G91" i="11"/>
  <c r="G110" i="10"/>
  <c r="E112" i="10"/>
  <c r="G111" i="10"/>
  <c r="G108" i="10"/>
  <c r="F108" i="4"/>
  <c r="G108" i="4" s="1"/>
  <c r="G99" i="10"/>
  <c r="F42" i="4"/>
  <c r="G42" i="4" s="1"/>
  <c r="G82" i="10"/>
  <c r="F82" i="4"/>
  <c r="G82" i="4" s="1"/>
  <c r="G80" i="10"/>
  <c r="F80" i="4"/>
  <c r="G77" i="10"/>
  <c r="F77" i="4"/>
  <c r="G77" i="4" s="1"/>
  <c r="G72" i="10"/>
  <c r="F72" i="4"/>
  <c r="G72" i="4" s="1"/>
  <c r="G70" i="10"/>
  <c r="G69" i="10"/>
  <c r="F69" i="4"/>
  <c r="G69" i="4" s="1"/>
  <c r="G68" i="10"/>
  <c r="F68" i="4"/>
  <c r="G68" i="4" s="1"/>
  <c r="G65" i="10"/>
  <c r="F65" i="4"/>
  <c r="G65" i="4" s="1"/>
  <c r="G58" i="10"/>
  <c r="F58" i="4"/>
  <c r="G54" i="10"/>
  <c r="F54" i="4"/>
  <c r="G54" i="4" s="1"/>
  <c r="G52" i="10"/>
  <c r="F52" i="4"/>
  <c r="G52" i="4" s="1"/>
  <c r="G48" i="10"/>
  <c r="F48" i="4"/>
  <c r="G48" i="4" s="1"/>
  <c r="G46" i="10"/>
  <c r="F46" i="4"/>
  <c r="G46" i="4" s="1"/>
  <c r="G45" i="10"/>
  <c r="F45" i="4"/>
  <c r="G45" i="4" s="1"/>
  <c r="G44" i="10"/>
  <c r="F44" i="4"/>
  <c r="G44" i="4" s="1"/>
  <c r="G41" i="10"/>
  <c r="F41" i="4"/>
  <c r="G41" i="4" s="1"/>
  <c r="G40" i="10"/>
  <c r="F40" i="4"/>
  <c r="G40" i="4" s="1"/>
  <c r="G39" i="10"/>
  <c r="F39" i="4"/>
  <c r="G39" i="4" s="1"/>
  <c r="G38" i="10"/>
  <c r="F38" i="4"/>
  <c r="G38" i="4" s="1"/>
  <c r="G37" i="10"/>
  <c r="F37" i="4"/>
  <c r="G37" i="4" s="1"/>
  <c r="G36" i="10"/>
  <c r="F36" i="4"/>
  <c r="G36" i="4" s="1"/>
  <c r="G35" i="10"/>
  <c r="F35" i="4"/>
  <c r="G35" i="4" s="1"/>
  <c r="G34" i="10"/>
  <c r="F34" i="4"/>
  <c r="G33" i="10"/>
  <c r="F33" i="4"/>
  <c r="G33" i="4" s="1"/>
  <c r="G30" i="10"/>
  <c r="F30" i="4"/>
  <c r="G29" i="10"/>
  <c r="F29" i="4"/>
  <c r="G20" i="10"/>
  <c r="G109" i="9"/>
  <c r="F109" i="4"/>
  <c r="G109" i="4" s="1"/>
  <c r="G103" i="9"/>
  <c r="F103" i="4"/>
  <c r="G103" i="4" s="1"/>
  <c r="G20" i="9"/>
  <c r="G21" i="9"/>
  <c r="F21" i="4"/>
  <c r="G78" i="9"/>
  <c r="F78" i="4"/>
  <c r="G78" i="4" s="1"/>
  <c r="G76" i="9"/>
  <c r="F76" i="4"/>
  <c r="G76" i="4" s="1"/>
  <c r="G74" i="9"/>
  <c r="F74" i="4"/>
  <c r="G74" i="4" s="1"/>
  <c r="G71" i="9"/>
  <c r="F71" i="4"/>
  <c r="G71" i="4" s="1"/>
  <c r="G66" i="9"/>
  <c r="F66" i="4"/>
  <c r="G66" i="4" s="1"/>
  <c r="G64" i="9"/>
  <c r="F64" i="4"/>
  <c r="G64" i="4" s="1"/>
  <c r="G63" i="9"/>
  <c r="F63" i="4"/>
  <c r="G63" i="4" s="1"/>
  <c r="G62" i="9"/>
  <c r="F62" i="4"/>
  <c r="G62" i="4" s="1"/>
  <c r="G61" i="9"/>
  <c r="F61" i="4"/>
  <c r="G61" i="4" s="1"/>
  <c r="G60" i="9"/>
  <c r="F60" i="4"/>
  <c r="G60" i="4" s="1"/>
  <c r="G57" i="9"/>
  <c r="F57" i="4"/>
  <c r="G57" i="4" s="1"/>
  <c r="G31" i="9"/>
  <c r="F31" i="4"/>
  <c r="G31" i="4" s="1"/>
  <c r="G27" i="9"/>
  <c r="F27" i="4"/>
  <c r="G27" i="4" s="1"/>
  <c r="G26" i="9"/>
  <c r="F26" i="4"/>
  <c r="G25" i="9"/>
  <c r="G9" i="9"/>
  <c r="F9" i="4"/>
  <c r="G9" i="4" s="1"/>
  <c r="G8" i="9"/>
  <c r="G83" i="11"/>
  <c r="G5" i="11"/>
  <c r="G113" i="11"/>
  <c r="G106" i="11"/>
  <c r="E84" i="11"/>
  <c r="E115" i="11" s="1"/>
  <c r="G22" i="11"/>
  <c r="G29" i="5"/>
  <c r="E23" i="5"/>
  <c r="G23" i="5" s="1"/>
  <c r="E100" i="5"/>
  <c r="G7" i="10"/>
  <c r="G8" i="10"/>
  <c r="G18" i="10"/>
  <c r="G18" i="4"/>
  <c r="G63" i="10"/>
  <c r="G95" i="10"/>
  <c r="G13" i="10"/>
  <c r="G32" i="10"/>
  <c r="G59" i="10"/>
  <c r="G67" i="10"/>
  <c r="G67" i="4"/>
  <c r="G71" i="10"/>
  <c r="G75" i="10"/>
  <c r="G75" i="4"/>
  <c r="G25" i="10"/>
  <c r="E106" i="10"/>
  <c r="G15" i="10"/>
  <c r="G56" i="10"/>
  <c r="G94" i="4"/>
  <c r="G96" i="4"/>
  <c r="G117" i="4"/>
  <c r="E23" i="10"/>
  <c r="E91" i="10"/>
  <c r="F92" i="4"/>
  <c r="G52" i="9"/>
  <c r="G29" i="9"/>
  <c r="G43" i="9"/>
  <c r="G35" i="9"/>
  <c r="G45" i="9"/>
  <c r="E22" i="9"/>
  <c r="E23" i="9"/>
  <c r="G30" i="9"/>
  <c r="G81" i="9"/>
  <c r="G101" i="9"/>
  <c r="E100" i="9"/>
  <c r="G95" i="4"/>
  <c r="G97" i="4"/>
  <c r="G28" i="9"/>
  <c r="G91" i="9"/>
  <c r="G104" i="9"/>
  <c r="E106" i="9"/>
  <c r="G50" i="5"/>
  <c r="G50" i="4"/>
  <c r="G14" i="5"/>
  <c r="G14" i="4"/>
  <c r="G16" i="4"/>
  <c r="G16" i="5"/>
  <c r="G27" i="5"/>
  <c r="G61" i="5"/>
  <c r="G77" i="5"/>
  <c r="G108" i="5"/>
  <c r="G9" i="5"/>
  <c r="G11" i="5"/>
  <c r="G11" i="4"/>
  <c r="G25" i="5"/>
  <c r="G109" i="5"/>
  <c r="G111" i="5"/>
  <c r="G111" i="4"/>
  <c r="E5" i="5"/>
  <c r="E5" i="4" s="1"/>
  <c r="G24" i="5"/>
  <c r="G70" i="4"/>
  <c r="G13" i="5"/>
  <c r="G57" i="5"/>
  <c r="G33" i="5"/>
  <c r="G79" i="4"/>
  <c r="G32" i="5"/>
  <c r="F83" i="5"/>
  <c r="E106" i="5"/>
  <c r="E112" i="5"/>
  <c r="G20" i="6"/>
  <c r="G6" i="6"/>
  <c r="G46" i="6"/>
  <c r="G53" i="6"/>
  <c r="G53" i="4"/>
  <c r="G12" i="4"/>
  <c r="G12" i="6"/>
  <c r="G37" i="6"/>
  <c r="G42" i="6"/>
  <c r="G44" i="6"/>
  <c r="G49" i="6"/>
  <c r="G49" i="4"/>
  <c r="G60" i="6"/>
  <c r="G76" i="6"/>
  <c r="G103" i="6"/>
  <c r="G32" i="6"/>
  <c r="G48" i="6"/>
  <c r="G17" i="6"/>
  <c r="G17" i="4"/>
  <c r="G19" i="4"/>
  <c r="G19" i="6"/>
  <c r="G35" i="6"/>
  <c r="G38" i="6"/>
  <c r="G40" i="6"/>
  <c r="G54" i="6"/>
  <c r="G8" i="6"/>
  <c r="G13" i="6"/>
  <c r="G28" i="6"/>
  <c r="G41" i="6"/>
  <c r="G64" i="6"/>
  <c r="G72" i="6"/>
  <c r="G47" i="4"/>
  <c r="E22" i="6"/>
  <c r="G89" i="4"/>
  <c r="E91" i="6"/>
  <c r="G99" i="6"/>
  <c r="G51" i="4"/>
  <c r="G43" i="4"/>
  <c r="G55" i="4"/>
  <c r="G59" i="4"/>
  <c r="G73" i="4"/>
  <c r="G98" i="4"/>
  <c r="G105" i="4"/>
  <c r="E23" i="6"/>
  <c r="E112" i="6"/>
  <c r="G107" i="6"/>
  <c r="G110" i="6"/>
  <c r="G87" i="4"/>
  <c r="G90" i="4"/>
  <c r="G82" i="5"/>
  <c r="E83" i="5" l="1"/>
  <c r="G110" i="9"/>
  <c r="G88" i="4"/>
  <c r="G30" i="4"/>
  <c r="F112" i="9"/>
  <c r="F113" i="9" s="1"/>
  <c r="E23" i="4"/>
  <c r="F115" i="9"/>
  <c r="F104" i="4"/>
  <c r="G104" i="4" s="1"/>
  <c r="F106" i="10"/>
  <c r="F113" i="10" s="1"/>
  <c r="F115" i="10" s="1"/>
  <c r="G100" i="11"/>
  <c r="F115" i="11"/>
  <c r="F84" i="5"/>
  <c r="F115" i="5" s="1"/>
  <c r="F118" i="5" s="1"/>
  <c r="G81" i="10"/>
  <c r="F81" i="4"/>
  <c r="G81" i="4" s="1"/>
  <c r="F56" i="4"/>
  <c r="G56" i="4" s="1"/>
  <c r="F32" i="4"/>
  <c r="G32" i="4" s="1"/>
  <c r="F25" i="4"/>
  <c r="G25" i="4" s="1"/>
  <c r="F20" i="4"/>
  <c r="F8" i="4"/>
  <c r="F7" i="4"/>
  <c r="G6" i="10"/>
  <c r="F6" i="4"/>
  <c r="G6" i="4" s="1"/>
  <c r="G56" i="9"/>
  <c r="G10" i="9"/>
  <c r="F10" i="4"/>
  <c r="G10" i="4" s="1"/>
  <c r="G84" i="11"/>
  <c r="G29" i="4"/>
  <c r="E113" i="4"/>
  <c r="G13" i="4"/>
  <c r="G112" i="10"/>
  <c r="G23" i="10"/>
  <c r="E113" i="10"/>
  <c r="G92" i="10"/>
  <c r="G92" i="4"/>
  <c r="E83" i="10"/>
  <c r="E100" i="10"/>
  <c r="G91" i="10"/>
  <c r="E100" i="4"/>
  <c r="G107" i="9"/>
  <c r="G32" i="9"/>
  <c r="E83" i="9"/>
  <c r="E113" i="9"/>
  <c r="G106" i="9"/>
  <c r="G58" i="9"/>
  <c r="G58" i="4"/>
  <c r="G24" i="9"/>
  <c r="G26" i="4"/>
  <c r="G93" i="9"/>
  <c r="E84" i="9"/>
  <c r="E22" i="5"/>
  <c r="E22" i="4"/>
  <c r="G15" i="5"/>
  <c r="G110" i="5"/>
  <c r="G110" i="4"/>
  <c r="E113" i="5"/>
  <c r="G104" i="5"/>
  <c r="G81" i="5"/>
  <c r="E100" i="6"/>
  <c r="G34" i="6"/>
  <c r="G34" i="4"/>
  <c r="E83" i="6"/>
  <c r="G24" i="6"/>
  <c r="G24" i="4"/>
  <c r="E113" i="6"/>
  <c r="G56" i="6"/>
  <c r="G10" i="6"/>
  <c r="G91" i="5"/>
  <c r="F118" i="11" l="1"/>
  <c r="G107" i="10"/>
  <c r="F107" i="4"/>
  <c r="G102" i="10"/>
  <c r="F102" i="4"/>
  <c r="G102" i="4" s="1"/>
  <c r="G5" i="9"/>
  <c r="F5" i="4"/>
  <c r="E118" i="11"/>
  <c r="G22" i="10"/>
  <c r="G5" i="10"/>
  <c r="E84" i="10"/>
  <c r="G83" i="10"/>
  <c r="G99" i="9"/>
  <c r="G100" i="9"/>
  <c r="E115" i="9"/>
  <c r="G8" i="5"/>
  <c r="G8" i="4"/>
  <c r="E84" i="5"/>
  <c r="E115" i="5" s="1"/>
  <c r="E118" i="5" s="1"/>
  <c r="G118" i="5" s="1"/>
  <c r="G93" i="5"/>
  <c r="G93" i="4"/>
  <c r="G100" i="5"/>
  <c r="G112" i="5"/>
  <c r="G7" i="5"/>
  <c r="G20" i="4"/>
  <c r="G20" i="5"/>
  <c r="G21" i="5"/>
  <c r="G21" i="4"/>
  <c r="G102" i="5"/>
  <c r="E83" i="4"/>
  <c r="E84" i="4" s="1"/>
  <c r="E115" i="4" s="1"/>
  <c r="E118" i="4" s="1"/>
  <c r="G83" i="6"/>
  <c r="E84" i="6"/>
  <c r="G112" i="6"/>
  <c r="F91" i="4"/>
  <c r="G102" i="6"/>
  <c r="G23" i="6"/>
  <c r="G7" i="6"/>
  <c r="G80" i="5"/>
  <c r="G80" i="4"/>
  <c r="G118" i="11" l="1"/>
  <c r="G115" i="11"/>
  <c r="G101" i="10"/>
  <c r="G100" i="10"/>
  <c r="F100" i="4"/>
  <c r="G100" i="4" s="1"/>
  <c r="G112" i="9"/>
  <c r="F112" i="4"/>
  <c r="G112" i="4" s="1"/>
  <c r="G113" i="9"/>
  <c r="G23" i="9"/>
  <c r="F23" i="4"/>
  <c r="G23" i="4" s="1"/>
  <c r="G83" i="9"/>
  <c r="F83" i="4"/>
  <c r="G83" i="4" s="1"/>
  <c r="G22" i="9"/>
  <c r="G7" i="4"/>
  <c r="E115" i="10"/>
  <c r="G84" i="10"/>
  <c r="E118" i="9"/>
  <c r="G5" i="5"/>
  <c r="G99" i="4"/>
  <c r="G99" i="5"/>
  <c r="G101" i="5"/>
  <c r="G107" i="4"/>
  <c r="G107" i="5"/>
  <c r="G5" i="4"/>
  <c r="G5" i="6"/>
  <c r="G101" i="6"/>
  <c r="E115" i="6"/>
  <c r="G91" i="4"/>
  <c r="G91" i="6"/>
  <c r="G100" i="6"/>
  <c r="G83" i="5"/>
  <c r="F101" i="4" l="1"/>
  <c r="G101" i="4" s="1"/>
  <c r="G106" i="10"/>
  <c r="F106" i="4"/>
  <c r="G106" i="4" s="1"/>
  <c r="E118" i="10"/>
  <c r="F118" i="10"/>
  <c r="G113" i="5"/>
  <c r="G106" i="5"/>
  <c r="G22" i="6"/>
  <c r="E118" i="6"/>
  <c r="F118" i="6"/>
  <c r="G84" i="6"/>
  <c r="G106" i="6"/>
  <c r="G113" i="6"/>
  <c r="G115" i="6" l="1"/>
  <c r="G22" i="5"/>
  <c r="F22" i="4"/>
  <c r="G22" i="4" s="1"/>
  <c r="G113" i="10"/>
  <c r="F113" i="4"/>
  <c r="G113" i="4" s="1"/>
  <c r="G118" i="10"/>
  <c r="G84" i="9"/>
  <c r="G115" i="10"/>
  <c r="F118" i="9"/>
  <c r="G115" i="9"/>
  <c r="F115" i="4"/>
  <c r="G84" i="5"/>
  <c r="G118" i="6"/>
  <c r="F84" i="4" l="1"/>
  <c r="G84" i="4" s="1"/>
  <c r="G118" i="9"/>
  <c r="F118" i="4"/>
  <c r="G118" i="4" s="1"/>
  <c r="G115" i="5"/>
  <c r="G115" i="4"/>
</calcChain>
</file>

<file path=xl/sharedStrings.xml><?xml version="1.0" encoding="utf-8"?>
<sst xmlns="http://schemas.openxmlformats.org/spreadsheetml/2006/main" count="775" uniqueCount="130">
  <si>
    <t>介護保険事業収入</t>
  </si>
  <si>
    <t xml:space="preserve">  施設介護料収入</t>
  </si>
  <si>
    <t xml:space="preserve">  居宅介護料収入</t>
  </si>
  <si>
    <t xml:space="preserve">  （介護報酬収入）</t>
  </si>
  <si>
    <t xml:space="preserve">  （利用者負担金収入）</t>
  </si>
  <si>
    <t xml:space="preserve">  居宅介護支援介護料収入</t>
  </si>
  <si>
    <t xml:space="preserve">  利用者等利用料収入</t>
  </si>
  <si>
    <t xml:space="preserve">  その他の事業収入</t>
  </si>
  <si>
    <t>老人福祉事業収入</t>
  </si>
  <si>
    <t xml:space="preserve">  運営事業収入</t>
  </si>
  <si>
    <t>その他の事業収入</t>
  </si>
  <si>
    <t>借入金利息補助金収入</t>
  </si>
  <si>
    <t>受取利息配当金収入</t>
  </si>
  <si>
    <t>その他の収入</t>
  </si>
  <si>
    <t xml:space="preserve">  雑収入</t>
  </si>
  <si>
    <t>人件費支出</t>
  </si>
  <si>
    <t xml:space="preserve">  役員報酬支出</t>
  </si>
  <si>
    <t xml:space="preserve">  職員給料支出</t>
  </si>
  <si>
    <t xml:space="preserve">  職員賞与支出</t>
  </si>
  <si>
    <t xml:space="preserve">  職員諸手当</t>
  </si>
  <si>
    <t xml:space="preserve">  非常勤職員給与支出</t>
  </si>
  <si>
    <t xml:space="preserve">  派遣職員費支出</t>
  </si>
  <si>
    <t xml:space="preserve">  退職給付支出</t>
  </si>
  <si>
    <t xml:space="preserve">  法定福利費支出</t>
  </si>
  <si>
    <t>事業費支出</t>
  </si>
  <si>
    <t xml:space="preserve">  給食費支出</t>
  </si>
  <si>
    <t xml:space="preserve">  介護用品費支出</t>
  </si>
  <si>
    <t xml:space="preserve">  医薬品費支出</t>
  </si>
  <si>
    <t xml:space="preserve">  診療・療養等材料費支出</t>
  </si>
  <si>
    <t xml:space="preserve">  保健衛生費支出</t>
  </si>
  <si>
    <t xml:space="preserve">  医療費支出</t>
  </si>
  <si>
    <t xml:space="preserve">  被服費支出</t>
  </si>
  <si>
    <t xml:space="preserve">  教養娯楽費支出</t>
  </si>
  <si>
    <t xml:space="preserve">  日用品費支出</t>
  </si>
  <si>
    <t xml:space="preserve">  保育材料費支出</t>
  </si>
  <si>
    <t xml:space="preserve">  本人支給金支出</t>
  </si>
  <si>
    <t xml:space="preserve">  水道光熱費支出</t>
  </si>
  <si>
    <t xml:space="preserve">  燃料費支出</t>
  </si>
  <si>
    <t xml:space="preserve">  消耗器具備品費支出</t>
  </si>
  <si>
    <t xml:space="preserve">  保険料支出</t>
  </si>
  <si>
    <t xml:space="preserve">  賃借料支出</t>
  </si>
  <si>
    <t xml:space="preserve">  教育指導費支出</t>
  </si>
  <si>
    <t xml:space="preserve">  就職支度費支出</t>
  </si>
  <si>
    <t xml:space="preserve">  葬祭費支出</t>
  </si>
  <si>
    <t xml:space="preserve">  車輌費支出</t>
  </si>
  <si>
    <t xml:space="preserve">  管理費返還支出</t>
  </si>
  <si>
    <t xml:space="preserve">  雑支出</t>
  </si>
  <si>
    <t xml:space="preserve">  その他の事業費支出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</si>
  <si>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</si>
  <si>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</si>
  <si>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</si>
  <si>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</si>
  <si>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</si>
  <si>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</si>
  <si>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</si>
  <si>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</si>
  <si>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</si>
  <si>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</si>
  <si>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</si>
  <si>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</si>
  <si>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</si>
  <si>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土地・建物賃借料支出</t>
  </si>
  <si>
    <t xml:space="preserve">  租税公課支出</t>
  </si>
  <si>
    <t xml:space="preserve">  保守料支出</t>
  </si>
  <si>
    <t xml:space="preserve">  渉外費支出</t>
  </si>
  <si>
    <t xml:space="preserve">  諸会費支出</t>
  </si>
  <si>
    <t xml:space="preserve">  その他の事務費支出</t>
  </si>
  <si>
    <t>支払利息支出</t>
  </si>
  <si>
    <t>その他の支出</t>
  </si>
  <si>
    <t xml:space="preserve">  利用者等外給食費支出</t>
  </si>
  <si>
    <t>事業活動支出計(2)</t>
  </si>
  <si>
    <t>事業活動資金収支差額(3)=(1)-(2)</t>
  </si>
  <si>
    <t>施設整備等補助金収入</t>
  </si>
  <si>
    <t xml:space="preserve">  設備資金借入金元金償還補助金収入</t>
  </si>
  <si>
    <t>施設整備等寄附金収入</t>
  </si>
  <si>
    <t xml:space="preserve">  施設整備等寄附金収入</t>
  </si>
  <si>
    <t>設備資金借入金収入</t>
  </si>
  <si>
    <t>施設整備等収入計(4)</t>
  </si>
  <si>
    <t>設備資金借入金元金償還支出</t>
  </si>
  <si>
    <t>固定資産取得支出</t>
  </si>
  <si>
    <t xml:space="preserve">  土地取得支出</t>
  </si>
  <si>
    <t xml:space="preserve">  建物取得支出</t>
  </si>
  <si>
    <t xml:space="preserve">  車輌運搬具取得支出</t>
  </si>
  <si>
    <t xml:space="preserve">  器具及び備品取得支出</t>
  </si>
  <si>
    <t xml:space="preserve">  その他の固定資産取得支出</t>
  </si>
  <si>
    <t>施設整備等支出計(5)</t>
  </si>
  <si>
    <t>施設整備等資金収支差額(6)=(4)-(5)</t>
  </si>
  <si>
    <t>積立資産取崩収入</t>
  </si>
  <si>
    <t xml:space="preserve">  退職給付引当資産取崩収入</t>
  </si>
  <si>
    <t>その他の活動による収入</t>
  </si>
  <si>
    <t xml:space="preserve">  その他の活動による収入</t>
  </si>
  <si>
    <t>その他の活動収入計(7)</t>
  </si>
  <si>
    <t>積立資産支出</t>
  </si>
  <si>
    <t xml:space="preserve">  退職給付引当資産支出</t>
  </si>
  <si>
    <t>事業区分間繰入金支出</t>
  </si>
  <si>
    <t>その他の活動による支出</t>
  </si>
  <si>
    <t xml:space="preserve">  その他の活動による支出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</si>
  <si>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</si>
  <si>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</si>
  <si>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</si>
  <si>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</si>
  <si>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</si>
  <si>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</si>
  <si>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事業活動収入計　(1)</t>
    <phoneticPr fontId="2"/>
  </si>
  <si>
    <t>　事　業　活　動　に　よ　る　収　支　</t>
    <rPh sb="1" eb="2">
      <t>コト</t>
    </rPh>
    <rPh sb="3" eb="4">
      <t>ギョウ</t>
    </rPh>
    <rPh sb="5" eb="6">
      <t>カツ</t>
    </rPh>
    <rPh sb="7" eb="8">
      <t>ドウ</t>
    </rPh>
    <rPh sb="15" eb="16">
      <t>オサム</t>
    </rPh>
    <rPh sb="17" eb="18">
      <t>シ</t>
    </rPh>
    <phoneticPr fontId="2"/>
  </si>
  <si>
    <t>勘定科目</t>
    <rPh sb="0" eb="2">
      <t>カンジョウ</t>
    </rPh>
    <phoneticPr fontId="2"/>
  </si>
  <si>
    <t>事業区分間繰入金収入</t>
    <rPh sb="5" eb="7">
      <t>クリイレ</t>
    </rPh>
    <phoneticPr fontId="2"/>
  </si>
  <si>
    <t>　役員報酬支出</t>
    <rPh sb="1" eb="3">
      <t>ヤクイン</t>
    </rPh>
    <rPh sb="3" eb="5">
      <t>ホウシュウ</t>
    </rPh>
    <rPh sb="5" eb="7">
      <t>シシュツ</t>
    </rPh>
    <phoneticPr fontId="2"/>
  </si>
  <si>
    <t>　役員報酬支出</t>
    <rPh sb="1" eb="3">
      <t>ヤクイン</t>
    </rPh>
    <rPh sb="3" eb="7">
      <t>ホウシュウシシュツ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</si>
  <si>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</si>
  <si>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経常経費寄付金収入</t>
    <rPh sb="0" eb="2">
      <t>ケイジョウ</t>
    </rPh>
    <rPh sb="2" eb="4">
      <t>ケイヒ</t>
    </rPh>
    <rPh sb="4" eb="9">
      <t>キフキンシュウニュウ</t>
    </rPh>
    <phoneticPr fontId="2"/>
  </si>
  <si>
    <t>資　金　収　支　予　算　書</t>
    <rPh sb="0" eb="1">
      <t>シ</t>
    </rPh>
    <rPh sb="2" eb="3">
      <t>キン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</si>
  <si>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社会福祉法人　共生会</t>
    <rPh sb="0" eb="2">
      <t>シャカイ</t>
    </rPh>
    <rPh sb="2" eb="4">
      <t>フクシ</t>
    </rPh>
    <rPh sb="4" eb="6">
      <t>ホウジン</t>
    </rPh>
    <rPh sb="7" eb="9">
      <t>キョウセイ</t>
    </rPh>
    <rPh sb="9" eb="10">
      <t>カイ</t>
    </rPh>
    <phoneticPr fontId="2"/>
  </si>
  <si>
    <t>法人全体</t>
    <rPh sb="0" eb="2">
      <t>ホウジン</t>
    </rPh>
    <rPh sb="2" eb="4">
      <t>ゼンタイ</t>
    </rPh>
    <phoneticPr fontId="2"/>
  </si>
  <si>
    <t>ほしの郷</t>
    <rPh sb="3" eb="4">
      <t>サト</t>
    </rPh>
    <phoneticPr fontId="2"/>
  </si>
  <si>
    <t>びおとーぷ</t>
    <phoneticPr fontId="2"/>
  </si>
  <si>
    <t>本部</t>
    <rPh sb="0" eb="2">
      <t>ホンブ</t>
    </rPh>
    <phoneticPr fontId="2"/>
  </si>
  <si>
    <t>補正予算差額</t>
    <rPh sb="0" eb="2">
      <t>ホセイ</t>
    </rPh>
    <rPh sb="2" eb="4">
      <t>ヨサン</t>
    </rPh>
    <rPh sb="4" eb="6">
      <t>サガク</t>
    </rPh>
    <phoneticPr fontId="2"/>
  </si>
  <si>
    <t>補正予算額</t>
    <rPh sb="0" eb="2">
      <t>ホセイ</t>
    </rPh>
    <rPh sb="2" eb="4">
      <t>ヨサン</t>
    </rPh>
    <rPh sb="4" eb="5">
      <t>ガク</t>
    </rPh>
    <phoneticPr fontId="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</si>
  <si>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"/>
  </si>
  <si>
    <t>当初予算</t>
    <rPh sb="0" eb="2">
      <t>トウショ</t>
    </rPh>
    <rPh sb="2" eb="4">
      <t>ヨサン</t>
    </rPh>
    <phoneticPr fontId="2"/>
  </si>
  <si>
    <t xml:space="preserve"> 施　設　整　備　等　に　よ　る　収　支　</t>
    <rPh sb="1" eb="2">
      <t>シ</t>
    </rPh>
    <rPh sb="3" eb="4">
      <t>モウケル</t>
    </rPh>
    <rPh sb="5" eb="6">
      <t>ヒトシ</t>
    </rPh>
    <rPh sb="7" eb="8">
      <t>ソナエ</t>
    </rPh>
    <rPh sb="9" eb="10">
      <t>トウ</t>
    </rPh>
    <rPh sb="17" eb="18">
      <t>オサム</t>
    </rPh>
    <rPh sb="19" eb="20">
      <t>シ</t>
    </rPh>
    <phoneticPr fontId="2"/>
  </si>
  <si>
    <t>　収　　　入</t>
    <rPh sb="1" eb="2">
      <t>シュウ</t>
    </rPh>
    <rPh sb="5" eb="6">
      <t>ニュウ</t>
    </rPh>
    <phoneticPr fontId="2"/>
  </si>
  <si>
    <t>　支　　出</t>
    <rPh sb="1" eb="2">
      <t>シ</t>
    </rPh>
    <rPh sb="4" eb="5">
      <t>デ</t>
    </rPh>
    <phoneticPr fontId="2"/>
  </si>
  <si>
    <t>　収　　入</t>
    <rPh sb="1" eb="2">
      <t>シュウ</t>
    </rPh>
    <rPh sb="4" eb="5">
      <t>ニュウ</t>
    </rPh>
    <phoneticPr fontId="2"/>
  </si>
  <si>
    <t>　施　設　整　備　等　に　よ　る　収　支　</t>
    <rPh sb="1" eb="2">
      <t>シ</t>
    </rPh>
    <rPh sb="3" eb="4">
      <t>モウケル</t>
    </rPh>
    <rPh sb="5" eb="6">
      <t>ヒトシ</t>
    </rPh>
    <rPh sb="7" eb="8">
      <t>ソナエ</t>
    </rPh>
    <rPh sb="9" eb="10">
      <t>トウ</t>
    </rPh>
    <rPh sb="17" eb="18">
      <t>オサム</t>
    </rPh>
    <rPh sb="19" eb="20">
      <t>シ</t>
    </rPh>
    <phoneticPr fontId="2"/>
  </si>
  <si>
    <t>　そ　の　他　の　活　動　に　よ　る　収　支</t>
    <rPh sb="5" eb="6">
      <t>タ</t>
    </rPh>
    <rPh sb="9" eb="10">
      <t>カツ</t>
    </rPh>
    <rPh sb="11" eb="12">
      <t>ドウ</t>
    </rPh>
    <rPh sb="19" eb="20">
      <t>オサム</t>
    </rPh>
    <rPh sb="21" eb="22">
      <t>シ</t>
    </rPh>
    <phoneticPr fontId="2"/>
  </si>
  <si>
    <t>(自　平成29年4月1日　　至　平成30年3月31日)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4" eb="15">
      <t>イタル</t>
    </rPh>
    <rPh sb="16" eb="18">
      <t>ヘイセイ</t>
    </rPh>
    <rPh sb="20" eb="21">
      <t>ネン</t>
    </rPh>
    <rPh sb="22" eb="23">
      <t>ガツ</t>
    </rPh>
    <rPh sb="25" eb="26">
      <t>ヒ</t>
    </rPh>
    <phoneticPr fontId="2"/>
  </si>
  <si>
    <t>ほしの郷・長南</t>
    <rPh sb="3" eb="4">
      <t>サト</t>
    </rPh>
    <rPh sb="5" eb="7">
      <t>チョウナン</t>
    </rPh>
    <phoneticPr fontId="2"/>
  </si>
  <si>
    <t>　施設整備等補助金収入</t>
    <rPh sb="1" eb="3">
      <t>シセツ</t>
    </rPh>
    <rPh sb="3" eb="5">
      <t>セイビ</t>
    </rPh>
    <rPh sb="5" eb="6">
      <t>トウ</t>
    </rPh>
    <rPh sb="6" eb="8">
      <t>ホジョ</t>
    </rPh>
    <rPh sb="8" eb="9">
      <t>キン</t>
    </rPh>
    <rPh sb="9" eb="11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</si>
</sst>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11" xfId="1" applyFont="1" applyBorder="1" applyProtection="1">
      <alignment vertical="center"/>
      <protection locked="0"/>
    </xf>
    <xf numFmtId="38" fontId="0" fillId="0" borderId="11" xfId="1" applyFont="1" applyBorder="1" applyAlignment="1" applyProtection="1">
      <alignment horizontal="right"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12" xfId="1" applyFont="1" applyBorder="1" applyProtection="1">
      <alignment vertical="center"/>
      <protection locked="0"/>
    </xf>
    <xf numFmtId="38" fontId="0" fillId="0" borderId="12" xfId="1" applyFont="1" applyBorder="1" applyAlignment="1" applyProtection="1">
      <alignment horizontal="right"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3" borderId="6" xfId="1" applyFont="1" applyFill="1" applyBorder="1" applyProtection="1">
      <alignment vertical="center"/>
      <protection locked="0"/>
    </xf>
    <xf numFmtId="38" fontId="0" fillId="3" borderId="7" xfId="1" applyFont="1" applyFill="1" applyBorder="1" applyProtection="1">
      <alignment vertical="center"/>
      <protection locked="0"/>
    </xf>
    <xf numFmtId="38" fontId="0" fillId="3" borderId="2" xfId="1" applyFont="1" applyFill="1" applyBorder="1" applyProtection="1">
      <alignment vertical="center"/>
      <protection locked="0"/>
    </xf>
    <xf numFmtId="38" fontId="0" fillId="3" borderId="2" xfId="1" applyFont="1" applyFill="1" applyBorder="1" applyAlignment="1" applyProtection="1">
      <alignment horizontal="right"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9" xfId="1" applyFont="1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0" fillId="0" borderId="5" xfId="1" applyFont="1" applyBorder="1" applyProtection="1">
      <alignment vertical="center"/>
      <protection locked="0"/>
    </xf>
    <xf numFmtId="38" fontId="0" fillId="0" borderId="8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38" fontId="3" fillId="0" borderId="11" xfId="1" applyFont="1" applyBorder="1" applyProtection="1">
      <alignment vertical="center"/>
      <protection locked="0"/>
    </xf>
    <xf numFmtId="38" fontId="3" fillId="0" borderId="12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12" xfId="1" applyFont="1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38" fontId="0" fillId="3" borderId="11" xfId="1" applyFont="1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38" fontId="0" fillId="2" borderId="12" xfId="1" applyFont="1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38" fontId="0" fillId="4" borderId="12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0" borderId="0" xfId="1" applyFont="1" applyFill="1">
      <alignment vertical="center"/>
    </xf>
    <xf numFmtId="38" fontId="0" fillId="2" borderId="3" xfId="1" applyFont="1" applyFill="1" applyBorder="1" applyProtection="1">
      <alignment vertical="center"/>
      <protection locked="0"/>
    </xf>
    <xf numFmtId="38" fontId="0" fillId="2" borderId="4" xfId="1" applyFont="1" applyFill="1" applyBorder="1" applyProtection="1">
      <alignment vertical="center"/>
      <protection locked="0"/>
    </xf>
    <xf numFmtId="38" fontId="0" fillId="2" borderId="11" xfId="1" applyFont="1" applyFill="1" applyBorder="1" applyProtection="1">
      <alignment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38" fontId="0" fillId="4" borderId="5" xfId="1" applyFont="1" applyFill="1" applyBorder="1" applyProtection="1">
      <alignment vertical="center"/>
      <protection locked="0"/>
    </xf>
    <xf numFmtId="38" fontId="0" fillId="4" borderId="0" xfId="1" applyFont="1" applyFill="1" applyBorder="1" applyProtection="1">
      <alignment vertical="center"/>
      <protection locked="0"/>
    </xf>
    <xf numFmtId="38" fontId="0" fillId="4" borderId="12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Protection="1">
      <alignment vertical="center"/>
      <protection locked="0"/>
    </xf>
    <xf numFmtId="38" fontId="0" fillId="2" borderId="0" xfId="1" applyFont="1" applyFill="1" applyBorder="1" applyProtection="1">
      <alignment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38" fontId="0" fillId="3" borderId="3" xfId="1" applyFont="1" applyFill="1" applyBorder="1" applyProtection="1">
      <alignment vertical="center"/>
      <protection locked="0"/>
    </xf>
    <xf numFmtId="38" fontId="0" fillId="3" borderId="4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right" vertical="center"/>
      <protection locked="0"/>
    </xf>
    <xf numFmtId="38" fontId="3" fillId="0" borderId="2" xfId="1" applyFont="1" applyBorder="1" applyProtection="1">
      <alignment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8" xfId="1" applyFont="1" applyBorder="1" applyAlignment="1" applyProtection="1">
      <alignment horizontal="center" vertical="center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38" fontId="0" fillId="0" borderId="10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>
      <alignment horizontal="center" vertical="top" textRotation="255"/>
    </xf>
    <xf numFmtId="38" fontId="0" fillId="0" borderId="12" xfId="1" applyFont="1" applyBorder="1" applyAlignment="1">
      <alignment horizontal="center" vertical="top" textRotation="255"/>
    </xf>
    <xf numFmtId="38" fontId="0" fillId="0" borderId="2" xfId="1" applyFont="1" applyBorder="1" applyAlignment="1">
      <alignment horizontal="center" vertical="top" textRotation="255"/>
    </xf>
    <xf numFmtId="38" fontId="0" fillId="0" borderId="3" xfId="1" applyFont="1" applyBorder="1" applyAlignment="1">
      <alignment horizontal="center" vertical="top" textRotation="255"/>
    </xf>
    <xf numFmtId="38" fontId="0" fillId="0" borderId="5" xfId="1" applyFont="1" applyBorder="1" applyAlignment="1">
      <alignment horizontal="center" vertical="top" textRotation="255"/>
    </xf>
    <xf numFmtId="38" fontId="0" fillId="0" borderId="6" xfId="1" applyFont="1" applyBorder="1" applyAlignment="1">
      <alignment horizontal="center" vertical="top" textRotation="255"/>
    </xf>
    <xf numFmtId="38" fontId="0" fillId="0" borderId="11" xfId="1" applyFont="1" applyBorder="1" applyAlignment="1">
      <alignment horizontal="center" vertical="center" textRotation="255"/>
    </xf>
    <xf numFmtId="38" fontId="0" fillId="0" borderId="12" xfId="1" applyFont="1" applyBorder="1" applyAlignment="1">
      <alignment horizontal="center" vertical="center" textRotation="255"/>
    </xf>
    <xf numFmtId="38" fontId="0" fillId="0" borderId="2" xfId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zoomScaleNormal="100" workbookViewId="0">
      <selection activeCell="C120" sqref="C120"/>
    </sheetView>
  </sheetViews>
  <sheetFormatPr defaultRowHeight="30" customHeight="1" x14ac:dyDescent="0.15"/>
  <cols>
    <col min="1" max="2" width="4.625" style="3" customWidth="1"/>
    <col min="3" max="3" width="25.625" style="3" customWidth="1"/>
    <col min="4" max="4" width="9" style="3" customWidth="1"/>
    <col min="5" max="6" width="18.625" style="3" customWidth="1"/>
    <col min="7" max="7" width="18.625" style="5" customWidth="1"/>
    <col min="8" max="16384" width="9" style="3"/>
  </cols>
  <sheetData>
    <row r="1" spans="1:7" ht="30" customHeight="1" x14ac:dyDescent="0.15">
      <c r="A1" s="87" t="s">
        <v>111</v>
      </c>
      <c r="B1" s="88"/>
      <c r="C1" s="88"/>
      <c r="D1" s="88"/>
      <c r="E1" s="88"/>
      <c r="F1" s="88"/>
      <c r="G1" s="88"/>
    </row>
    <row r="2" spans="1:7" ht="17.25" customHeight="1" x14ac:dyDescent="0.15">
      <c r="A2" s="89" t="s">
        <v>127</v>
      </c>
      <c r="B2" s="89"/>
      <c r="C2" s="89"/>
      <c r="D2" s="89"/>
      <c r="E2" s="89"/>
      <c r="F2" s="89"/>
      <c r="G2" s="89"/>
    </row>
    <row r="3" spans="1:7" ht="30" customHeight="1" x14ac:dyDescent="0.15">
      <c r="A3" s="3" t="s">
        <v>112</v>
      </c>
      <c r="C3" s="4"/>
      <c r="D3" s="4"/>
      <c r="E3" s="1"/>
      <c r="F3" s="1"/>
      <c r="G3" s="76" t="s">
        <v>113</v>
      </c>
    </row>
    <row r="4" spans="1:7" ht="30" customHeight="1" x14ac:dyDescent="0.15">
      <c r="A4" s="78" t="s">
        <v>105</v>
      </c>
      <c r="B4" s="79"/>
      <c r="C4" s="79"/>
      <c r="D4" s="80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84" t="s">
        <v>104</v>
      </c>
      <c r="B5" s="84" t="s">
        <v>124</v>
      </c>
      <c r="C5" s="9" t="s">
        <v>0</v>
      </c>
      <c r="D5" s="9"/>
      <c r="E5" s="45">
        <f>SUM(本部!E5,びおとーぷ!E5,居宅1!E5,ほしの郷!E5,'ほし長南)'!E5)</f>
        <v>345599000</v>
      </c>
      <c r="F5" s="21">
        <f>SUM(本部!F5,びおとーぷ!F5,居宅1!F5,ほしの郷!F5,'ほし長南)'!F5)</f>
        <v>-46699000</v>
      </c>
      <c r="G5" s="22">
        <f>SUM(E5:F5)</f>
        <v>298900000</v>
      </c>
    </row>
    <row r="6" spans="1:7" ht="30" customHeight="1" x14ac:dyDescent="0.15">
      <c r="A6" s="85"/>
      <c r="B6" s="85"/>
      <c r="C6" s="6" t="s">
        <v>1</v>
      </c>
      <c r="D6" s="6"/>
      <c r="E6" s="46">
        <f>SUM(本部!E6,びおとーぷ!E6,居宅1!E6,ほしの郷!E6,'ほし長南)'!E6)</f>
        <v>262946000</v>
      </c>
      <c r="F6" s="24">
        <f>SUM(本部!F6,びおとーぷ!F6,居宅1!F6,ほしの郷!F6,'ほし長南)'!F6)</f>
        <v>-21946000</v>
      </c>
      <c r="G6" s="25">
        <f t="shared" ref="G6:G69" si="0">SUM(E6:F6)</f>
        <v>241000000</v>
      </c>
    </row>
    <row r="7" spans="1:7" ht="30" customHeight="1" x14ac:dyDescent="0.15">
      <c r="A7" s="85"/>
      <c r="B7" s="85"/>
      <c r="C7" s="6" t="s">
        <v>2</v>
      </c>
      <c r="D7" s="6"/>
      <c r="E7" s="46">
        <f>SUM(本部!E7,びおとーぷ!E7,居宅1!E7,ほしの郷!E7,'ほし長南)'!E7)</f>
        <v>82653000</v>
      </c>
      <c r="F7" s="24">
        <f>SUM(本部!F7,びおとーぷ!F7,居宅1!F7,ほしの郷!F7,'ほし長南)'!F7)</f>
        <v>-24753000</v>
      </c>
      <c r="G7" s="25">
        <f t="shared" si="0"/>
        <v>57900000</v>
      </c>
    </row>
    <row r="8" spans="1:7" ht="30" customHeight="1" x14ac:dyDescent="0.15">
      <c r="A8" s="85"/>
      <c r="B8" s="85"/>
      <c r="C8" s="6" t="s">
        <v>3</v>
      </c>
      <c r="D8" s="6"/>
      <c r="E8" s="46">
        <f>SUM(本部!E8,びおとーぷ!E8,居宅1!E8,ほしの郷!E8,'ほし長南)'!E8)</f>
        <v>52887000</v>
      </c>
      <c r="F8" s="24">
        <f>SUM(本部!F8,びおとーぷ!F8,居宅1!F8,ほしの郷!F8,'ほし長南)'!F8)</f>
        <v>-11987000</v>
      </c>
      <c r="G8" s="25">
        <f t="shared" si="0"/>
        <v>40900000</v>
      </c>
    </row>
    <row r="9" spans="1:7" ht="30" customHeight="1" x14ac:dyDescent="0.15">
      <c r="A9" s="85"/>
      <c r="B9" s="85"/>
      <c r="C9" s="6" t="s">
        <v>4</v>
      </c>
      <c r="D9" s="6"/>
      <c r="E9" s="46">
        <f>SUM(本部!E9,びおとーぷ!E9,居宅1!E9,ほしの郷!E9,'ほし長南)'!E9)</f>
        <v>29766000</v>
      </c>
      <c r="F9" s="24">
        <f>SUM(本部!F9,びおとーぷ!F9,居宅1!F9,ほしの郷!F9,'ほし長南)'!F9)</f>
        <v>-12766000</v>
      </c>
      <c r="G9" s="25">
        <f t="shared" si="0"/>
        <v>17000000</v>
      </c>
    </row>
    <row r="10" spans="1:7" ht="30" customHeight="1" x14ac:dyDescent="0.15">
      <c r="A10" s="85"/>
      <c r="B10" s="85"/>
      <c r="C10" s="6" t="s">
        <v>5</v>
      </c>
      <c r="D10" s="6"/>
      <c r="E10" s="46">
        <f>SUM(本部!E10,びおとーぷ!E10,居宅1!E10,ほしの郷!E10,'ほし長南)'!E10)</f>
        <v>0</v>
      </c>
      <c r="F10" s="24">
        <f>SUM(本部!F10,びおとーぷ!F10,居宅1!F10,ほしの郷!F10,'ほし長南)'!F10)</f>
        <v>0</v>
      </c>
      <c r="G10" s="25">
        <f t="shared" si="0"/>
        <v>0</v>
      </c>
    </row>
    <row r="11" spans="1:7" ht="30" customHeight="1" x14ac:dyDescent="0.15">
      <c r="A11" s="85"/>
      <c r="B11" s="85"/>
      <c r="C11" s="6" t="s">
        <v>6</v>
      </c>
      <c r="D11" s="6"/>
      <c r="E11" s="46">
        <f>SUM(本部!E11,びおとーぷ!E11,居宅1!E11,ほしの郷!E11,'ほし長南)'!E11)</f>
        <v>0</v>
      </c>
      <c r="F11" s="24">
        <f>SUM(本部!F11,びおとーぷ!F11,居宅1!F11,ほしの郷!F11,'ほし長南)'!F11)</f>
        <v>0</v>
      </c>
      <c r="G11" s="25">
        <f t="shared" si="0"/>
        <v>0</v>
      </c>
    </row>
    <row r="12" spans="1:7" ht="30" customHeight="1" x14ac:dyDescent="0.15">
      <c r="A12" s="85"/>
      <c r="B12" s="85"/>
      <c r="C12" s="6" t="s">
        <v>7</v>
      </c>
      <c r="D12" s="6"/>
      <c r="E12" s="46">
        <f>SUM(本部!E12,びおとーぷ!E12,居宅1!E12,ほしの郷!E12,'ほし長南)'!E12)</f>
        <v>0</v>
      </c>
      <c r="F12" s="24">
        <f>SUM(本部!F12,びおとーぷ!F12,居宅1!F12,ほしの郷!F12,'ほし長南)'!F12)</f>
        <v>0</v>
      </c>
      <c r="G12" s="25">
        <f t="shared" si="0"/>
        <v>0</v>
      </c>
    </row>
    <row r="13" spans="1:7" ht="30" customHeight="1" x14ac:dyDescent="0.15">
      <c r="A13" s="85"/>
      <c r="B13" s="85"/>
      <c r="C13" s="6" t="s">
        <v>8</v>
      </c>
      <c r="D13" s="6"/>
      <c r="E13" s="46">
        <f>SUM(本部!E13,びおとーぷ!E13,居宅1!E13,ほしの郷!E13,'ほし長南)'!E13)</f>
        <v>63000000</v>
      </c>
      <c r="F13" s="24">
        <f>SUM(本部!F13,びおとーぷ!F13,居宅1!F13,ほしの郷!F13,'ほし長南)'!F13)</f>
        <v>5000000</v>
      </c>
      <c r="G13" s="25">
        <f t="shared" si="0"/>
        <v>68000000</v>
      </c>
    </row>
    <row r="14" spans="1:7" ht="30" customHeight="1" x14ac:dyDescent="0.15">
      <c r="A14" s="85"/>
      <c r="B14" s="85"/>
      <c r="C14" s="6" t="s">
        <v>9</v>
      </c>
      <c r="D14" s="6"/>
      <c r="E14" s="46">
        <f>SUM(本部!E14,びおとーぷ!E14,居宅1!E14,ほしの郷!E14,'ほし長南)'!E14)</f>
        <v>63000000</v>
      </c>
      <c r="F14" s="24">
        <f>SUM(本部!F14,びおとーぷ!F14,居宅1!F14,ほしの郷!F14,'ほし長南)'!F14)</f>
        <v>5000000</v>
      </c>
      <c r="G14" s="25">
        <f t="shared" si="0"/>
        <v>68000000</v>
      </c>
    </row>
    <row r="15" spans="1:7" ht="30" customHeight="1" x14ac:dyDescent="0.15">
      <c r="A15" s="85"/>
      <c r="B15" s="85"/>
      <c r="C15" s="6" t="s">
        <v>10</v>
      </c>
      <c r="D15" s="6"/>
      <c r="E15" s="46">
        <f>SUM(本部!E15,びおとーぷ!E15,居宅1!E15,ほしの郷!E15,'ほし長南)'!E15)</f>
        <v>480000</v>
      </c>
      <c r="F15" s="24">
        <f>SUM(本部!F15,びおとーぷ!F15,居宅1!F15,ほしの郷!F15,'ほし長南)'!F15)</f>
        <v>0</v>
      </c>
      <c r="G15" s="25">
        <f t="shared" si="0"/>
        <v>480000</v>
      </c>
    </row>
    <row r="16" spans="1:7" ht="30" customHeight="1" x14ac:dyDescent="0.15">
      <c r="A16" s="85"/>
      <c r="B16" s="85"/>
      <c r="C16" s="6" t="s">
        <v>7</v>
      </c>
      <c r="D16" s="6"/>
      <c r="E16" s="46">
        <f>SUM(本部!E16,びおとーぷ!E16,居宅1!E16,ほしの郷!E16,'ほし長南)'!E16)</f>
        <v>480000</v>
      </c>
      <c r="F16" s="24">
        <f>SUM(本部!F16,びおとーぷ!F16,居宅1!F16,ほしの郷!F16,'ほし長南)'!F16)</f>
        <v>0</v>
      </c>
      <c r="G16" s="25">
        <f t="shared" si="0"/>
        <v>480000</v>
      </c>
    </row>
    <row r="17" spans="1:7" ht="30" customHeight="1" x14ac:dyDescent="0.15">
      <c r="A17" s="85"/>
      <c r="B17" s="85"/>
      <c r="C17" s="6" t="s">
        <v>11</v>
      </c>
      <c r="D17" s="6"/>
      <c r="E17" s="46">
        <f>SUM(本部!E17,びおとーぷ!E17,居宅1!E17,ほしの郷!E17,'ほし長南)'!E17)</f>
        <v>604000</v>
      </c>
      <c r="F17" s="24">
        <f>SUM(本部!F17,びおとーぷ!F17,居宅1!F17,ほしの郷!F17,'ほし長南)'!F17)</f>
        <v>-92000</v>
      </c>
      <c r="G17" s="25">
        <f t="shared" si="0"/>
        <v>512000</v>
      </c>
    </row>
    <row r="18" spans="1:7" ht="30" customHeight="1" x14ac:dyDescent="0.15">
      <c r="A18" s="85"/>
      <c r="B18" s="85"/>
      <c r="C18" s="6" t="s">
        <v>110</v>
      </c>
      <c r="D18" s="6"/>
      <c r="E18" s="46">
        <f>SUM(本部!E18,びおとーぷ!E18,居宅1!E18,ほしの郷!E18,'ほし長南)'!E18)</f>
        <v>0</v>
      </c>
      <c r="F18" s="24">
        <f>SUM(本部!F18,びおとーぷ!F18,居宅1!F18,ほしの郷!F18,'ほし長南)'!F18)</f>
        <v>0</v>
      </c>
      <c r="G18" s="25">
        <f t="shared" si="0"/>
        <v>0</v>
      </c>
    </row>
    <row r="19" spans="1:7" ht="30" customHeight="1" x14ac:dyDescent="0.15">
      <c r="A19" s="85"/>
      <c r="B19" s="85"/>
      <c r="C19" s="6" t="s">
        <v>12</v>
      </c>
      <c r="D19" s="6"/>
      <c r="E19" s="46">
        <f>SUM(本部!E19,びおとーぷ!E19,居宅1!E19,ほしの郷!E19,'ほし長南)'!E19)</f>
        <v>3400</v>
      </c>
      <c r="F19" s="24">
        <f>SUM(本部!F19,びおとーぷ!F19,居宅1!F19,ほしの郷!F19,'ほし長南)'!F19)</f>
        <v>0</v>
      </c>
      <c r="G19" s="25">
        <f t="shared" si="0"/>
        <v>3400</v>
      </c>
    </row>
    <row r="20" spans="1:7" ht="30" customHeight="1" x14ac:dyDescent="0.15">
      <c r="A20" s="85"/>
      <c r="B20" s="85"/>
      <c r="C20" s="6" t="s">
        <v>13</v>
      </c>
      <c r="D20" s="6"/>
      <c r="E20" s="46">
        <f>SUM(本部!E20,びおとーぷ!E20,居宅1!E20,ほしの郷!E20,'ほし長南)'!E20)</f>
        <v>1180000</v>
      </c>
      <c r="F20" s="24">
        <f>SUM(本部!F20,びおとーぷ!F20,居宅1!F20,ほしの郷!F20,'ほし長南)'!F20)</f>
        <v>350000</v>
      </c>
      <c r="G20" s="25">
        <f t="shared" si="0"/>
        <v>1530000</v>
      </c>
    </row>
    <row r="21" spans="1:7" ht="30" customHeight="1" x14ac:dyDescent="0.15">
      <c r="A21" s="85"/>
      <c r="B21" s="85"/>
      <c r="C21" s="6" t="s">
        <v>14</v>
      </c>
      <c r="D21" s="6"/>
      <c r="E21" s="75">
        <f>SUM(本部!E21,びおとーぷ!E21,居宅1!E21,ほしの郷!E21,'ほし長南)'!E21)</f>
        <v>1180000</v>
      </c>
      <c r="F21" s="24">
        <f>SUM(本部!F21,びおとーぷ!F21,居宅1!F21,ほしの郷!F21,'ほし長南)'!F21)</f>
        <v>350000</v>
      </c>
      <c r="G21" s="25">
        <f t="shared" si="0"/>
        <v>1530000</v>
      </c>
    </row>
    <row r="22" spans="1:7" ht="30" customHeight="1" x14ac:dyDescent="0.15">
      <c r="A22" s="85"/>
      <c r="B22" s="86"/>
      <c r="C22" s="78" t="s">
        <v>103</v>
      </c>
      <c r="D22" s="80"/>
      <c r="E22" s="26">
        <f>SUM(E5,,E13,E15,E17,E18,E19,E20)</f>
        <v>410866400</v>
      </c>
      <c r="F22" s="26">
        <f>SUM(本部!F22,びおとーぷ!F22,居宅1!F22,ほしの郷!F22,'ほし長南)'!F22)</f>
        <v>-41441000</v>
      </c>
      <c r="G22" s="27">
        <f>SUM(E22:F22)</f>
        <v>369425400</v>
      </c>
    </row>
    <row r="23" spans="1:7" ht="30" customHeight="1" x14ac:dyDescent="0.15">
      <c r="A23" s="85"/>
      <c r="B23" s="84" t="s">
        <v>123</v>
      </c>
      <c r="C23" s="49" t="s">
        <v>15</v>
      </c>
      <c r="D23" s="50"/>
      <c r="E23" s="51">
        <f>SUM(本部!E23,びおとーぷ!E23,居宅1!E23,ほしの郷!E23,'ほし長南)'!E23)</f>
        <v>242830000</v>
      </c>
      <c r="F23" s="51">
        <f>SUM(本部!F23,びおとーぷ!F23,居宅1!F23,ほしの郷!F23,'ほし長南)'!F23)</f>
        <v>-6133000</v>
      </c>
      <c r="G23" s="74">
        <f t="shared" si="0"/>
        <v>236697000</v>
      </c>
    </row>
    <row r="24" spans="1:7" ht="30" customHeight="1" x14ac:dyDescent="0.15">
      <c r="A24" s="85"/>
      <c r="B24" s="85"/>
      <c r="C24" s="16" t="s">
        <v>16</v>
      </c>
      <c r="D24" s="6"/>
      <c r="E24" s="48">
        <f>SUM(本部!E24,びおとーぷ!E24,居宅1!E24,ほしの郷!E24,'ほし長南)'!E24)</f>
        <v>700000</v>
      </c>
      <c r="F24" s="24">
        <f>SUM(本部!F24,びおとーぷ!F24,居宅1!F24,ほしの郷!F24,'ほし長南)'!F24)</f>
        <v>0</v>
      </c>
      <c r="G24" s="25">
        <f t="shared" si="0"/>
        <v>700000</v>
      </c>
    </row>
    <row r="25" spans="1:7" ht="30" customHeight="1" x14ac:dyDescent="0.15">
      <c r="A25" s="85"/>
      <c r="B25" s="85"/>
      <c r="C25" s="16" t="s">
        <v>17</v>
      </c>
      <c r="D25" s="6"/>
      <c r="E25" s="48">
        <f>SUM(本部!E25,びおとーぷ!E25,居宅1!E25,ほしの郷!E25,'ほし長南)'!E25)</f>
        <v>191030000</v>
      </c>
      <c r="F25" s="24">
        <f>SUM(本部!F25,びおとーぷ!F25,居宅1!F25,ほしの郷!F25,'ほし長南)'!F25)</f>
        <v>0</v>
      </c>
      <c r="G25" s="25">
        <f t="shared" si="0"/>
        <v>191030000</v>
      </c>
    </row>
    <row r="26" spans="1:7" ht="30" customHeight="1" x14ac:dyDescent="0.15">
      <c r="A26" s="85"/>
      <c r="B26" s="85"/>
      <c r="C26" s="16" t="s">
        <v>18</v>
      </c>
      <c r="D26" s="6"/>
      <c r="E26" s="48">
        <f>SUM(本部!E26,びおとーぷ!E26,居宅1!E26,ほしの郷!E26,'ほし長南)'!E26)</f>
        <v>14470000</v>
      </c>
      <c r="F26" s="24">
        <f>SUM(本部!F26,びおとーぷ!F26,居宅1!F26,ほしの郷!F26,'ほし長南)'!F26)</f>
        <v>-6535000</v>
      </c>
      <c r="G26" s="25">
        <f t="shared" si="0"/>
        <v>7935000</v>
      </c>
    </row>
    <row r="27" spans="1:7" ht="30" customHeight="1" x14ac:dyDescent="0.15">
      <c r="A27" s="85"/>
      <c r="B27" s="85"/>
      <c r="C27" s="16" t="s">
        <v>19</v>
      </c>
      <c r="D27" s="6"/>
      <c r="E27" s="48">
        <f>SUM(本部!E27,びおとーぷ!E27,居宅1!E27,ほしの郷!E27,'ほし長南)'!E27)</f>
        <v>5200000</v>
      </c>
      <c r="F27" s="24">
        <f>SUM(本部!F27,びおとーぷ!F27,居宅1!F27,ほしの郷!F27,'ほし長南)'!F27)</f>
        <v>292000</v>
      </c>
      <c r="G27" s="25">
        <f t="shared" si="0"/>
        <v>5492000</v>
      </c>
    </row>
    <row r="28" spans="1:7" ht="30" customHeight="1" x14ac:dyDescent="0.15">
      <c r="A28" s="85"/>
      <c r="B28" s="85"/>
      <c r="C28" s="16" t="s">
        <v>20</v>
      </c>
      <c r="D28" s="6"/>
      <c r="E28" s="48">
        <f>SUM(本部!E28,びおとーぷ!E28,居宅1!E28,ほしの郷!E28,'ほし長南)'!E28)</f>
        <v>0</v>
      </c>
      <c r="F28" s="24">
        <f>SUM(本部!F28,びおとーぷ!F28,居宅1!F28,ほしの郷!F28,'ほし長南)'!F28)</f>
        <v>0</v>
      </c>
      <c r="G28" s="25">
        <f t="shared" si="0"/>
        <v>0</v>
      </c>
    </row>
    <row r="29" spans="1:7" ht="30" customHeight="1" x14ac:dyDescent="0.15">
      <c r="A29" s="85"/>
      <c r="B29" s="85"/>
      <c r="C29" s="16" t="s">
        <v>21</v>
      </c>
      <c r="D29" s="6"/>
      <c r="E29" s="48">
        <f>SUM(本部!E29,びおとーぷ!E29,居宅1!E29,ほしの郷!E29,'ほし長南)'!E29)</f>
        <v>3160000</v>
      </c>
      <c r="F29" s="24">
        <f>SUM(本部!F29,びおとーぷ!F29,居宅1!F29,ほしの郷!F29,'ほし長南)'!F29)</f>
        <v>-560000</v>
      </c>
      <c r="G29" s="25">
        <f t="shared" si="0"/>
        <v>2600000</v>
      </c>
    </row>
    <row r="30" spans="1:7" ht="30" customHeight="1" x14ac:dyDescent="0.15">
      <c r="A30" s="85"/>
      <c r="B30" s="85"/>
      <c r="C30" s="16" t="s">
        <v>22</v>
      </c>
      <c r="D30" s="6"/>
      <c r="E30" s="48">
        <f>SUM(本部!E30,びおとーぷ!E30,居宅1!E30,ほしの郷!E30,'ほし長南)'!E30)</f>
        <v>3160000</v>
      </c>
      <c r="F30" s="24">
        <f>SUM(本部!F30,びおとーぷ!F30,居宅1!F30,ほしの郷!F30,'ほし長南)'!F30)</f>
        <v>-260000</v>
      </c>
      <c r="G30" s="25">
        <f t="shared" si="0"/>
        <v>2900000</v>
      </c>
    </row>
    <row r="31" spans="1:7" ht="30" customHeight="1" x14ac:dyDescent="0.15">
      <c r="A31" s="85"/>
      <c r="B31" s="85"/>
      <c r="C31" s="16" t="s">
        <v>23</v>
      </c>
      <c r="D31" s="6"/>
      <c r="E31" s="48">
        <f>SUM(本部!E31,びおとーぷ!E31,居宅1!E31,ほしの郷!E31,'ほし長南)'!E31)</f>
        <v>25110000</v>
      </c>
      <c r="F31" s="24">
        <f>SUM(本部!F31,びおとーぷ!F31,居宅1!F31,ほしの郷!F31,'ほし長南)'!F31)</f>
        <v>930000</v>
      </c>
      <c r="G31" s="25">
        <f t="shared" si="0"/>
        <v>26040000</v>
      </c>
    </row>
    <row r="32" spans="1:7" ht="30" customHeight="1" x14ac:dyDescent="0.15">
      <c r="A32" s="85"/>
      <c r="B32" s="85"/>
      <c r="C32" s="52" t="s">
        <v>24</v>
      </c>
      <c r="D32" s="53"/>
      <c r="E32" s="54">
        <f>SUM(本部!E32,びおとーぷ!E32,居宅1!E32,ほしの郷!E32,'ほし長南)'!E32)</f>
        <v>69015000</v>
      </c>
      <c r="F32" s="54">
        <f>SUM(本部!F32,びおとーぷ!F32,居宅1!F32,ほしの郷!F32,'ほし長南)'!F32)</f>
        <v>-6925000</v>
      </c>
      <c r="G32" s="71">
        <f t="shared" si="0"/>
        <v>62090000</v>
      </c>
    </row>
    <row r="33" spans="1:7" ht="30" customHeight="1" x14ac:dyDescent="0.15">
      <c r="A33" s="85"/>
      <c r="B33" s="85"/>
      <c r="C33" s="16" t="s">
        <v>25</v>
      </c>
      <c r="D33" s="6"/>
      <c r="E33" s="24">
        <f>SUM(本部!E33,びおとーぷ!E33,居宅1!E33,ほしの郷!E33,'ほし長南)'!E33)</f>
        <v>33650000</v>
      </c>
      <c r="F33" s="24">
        <f>SUM(本部!F33,びおとーぷ!F33,居宅1!F33,ほしの郷!F33,'ほし長南)'!F33)</f>
        <v>-1550000</v>
      </c>
      <c r="G33" s="25">
        <f t="shared" si="0"/>
        <v>32100000</v>
      </c>
    </row>
    <row r="34" spans="1:7" ht="30" customHeight="1" x14ac:dyDescent="0.15">
      <c r="A34" s="85"/>
      <c r="B34" s="85"/>
      <c r="C34" s="16" t="s">
        <v>26</v>
      </c>
      <c r="D34" s="6"/>
      <c r="E34" s="24">
        <f>SUM(本部!E34,びおとーぷ!E34,居宅1!E34,ほしの郷!E34,'ほし長南)'!E34)</f>
        <v>11300000</v>
      </c>
      <c r="F34" s="24">
        <f>SUM(本部!F34,びおとーぷ!F34,居宅1!F34,ほしの郷!F34,'ほし長南)'!F34)</f>
        <v>-2050000</v>
      </c>
      <c r="G34" s="25">
        <f t="shared" si="0"/>
        <v>9250000</v>
      </c>
    </row>
    <row r="35" spans="1:7" ht="30" customHeight="1" x14ac:dyDescent="0.15">
      <c r="A35" s="85"/>
      <c r="B35" s="85"/>
      <c r="C35" s="16" t="s">
        <v>27</v>
      </c>
      <c r="D35" s="6"/>
      <c r="E35" s="24">
        <f>SUM(本部!E35,びおとーぷ!E35,居宅1!E35,ほしの郷!E35,'ほし長南)'!E35)</f>
        <v>2600000</v>
      </c>
      <c r="F35" s="24">
        <f>SUM(本部!F35,びおとーぷ!F35,居宅1!F35,ほしの郷!F35,'ほし長南)'!F35)</f>
        <v>-700000</v>
      </c>
      <c r="G35" s="25">
        <f t="shared" si="0"/>
        <v>1900000</v>
      </c>
    </row>
    <row r="36" spans="1:7" ht="30" customHeight="1" x14ac:dyDescent="0.15">
      <c r="A36" s="85"/>
      <c r="B36" s="85"/>
      <c r="C36" s="16" t="s">
        <v>28</v>
      </c>
      <c r="D36" s="6"/>
      <c r="E36" s="24">
        <f>SUM(本部!E36,びおとーぷ!E36,居宅1!E36,ほしの郷!E36,'ほし長南)'!E36)</f>
        <v>2135000</v>
      </c>
      <c r="F36" s="24">
        <f>SUM(本部!F36,びおとーぷ!F36,居宅1!F36,ほしの郷!F36,'ほし長南)'!F36)</f>
        <v>-2050000</v>
      </c>
      <c r="G36" s="25">
        <f t="shared" si="0"/>
        <v>85000</v>
      </c>
    </row>
    <row r="37" spans="1:7" ht="30" customHeight="1" x14ac:dyDescent="0.15">
      <c r="A37" s="85"/>
      <c r="B37" s="85"/>
      <c r="C37" s="16" t="s">
        <v>29</v>
      </c>
      <c r="D37" s="6"/>
      <c r="E37" s="24">
        <f>SUM(本部!E37,びおとーぷ!E37,居宅1!E37,ほしの郷!E37,'ほし長南)'!E37)</f>
        <v>1475000</v>
      </c>
      <c r="F37" s="24">
        <f>SUM(本部!F37,びおとーぷ!F37,居宅1!F37,ほしの郷!F37,'ほし長南)'!F37)</f>
        <v>-635000</v>
      </c>
      <c r="G37" s="25">
        <f t="shared" si="0"/>
        <v>840000</v>
      </c>
    </row>
    <row r="38" spans="1:7" ht="30" customHeight="1" x14ac:dyDescent="0.15">
      <c r="A38" s="85"/>
      <c r="B38" s="85"/>
      <c r="C38" s="16" t="s">
        <v>30</v>
      </c>
      <c r="D38" s="6"/>
      <c r="E38" s="24">
        <f>SUM(本部!E38,びおとーぷ!E38,居宅1!E38,ほしの郷!E38,'ほし長南)'!E38)</f>
        <v>3100000</v>
      </c>
      <c r="F38" s="24">
        <f>SUM(本部!F38,びおとーぷ!F38,居宅1!F38,ほしの郷!F38,'ほし長南)'!F38)</f>
        <v>-240000</v>
      </c>
      <c r="G38" s="25">
        <f t="shared" si="0"/>
        <v>2860000</v>
      </c>
    </row>
    <row r="39" spans="1:7" ht="30" customHeight="1" x14ac:dyDescent="0.15">
      <c r="A39" s="85"/>
      <c r="B39" s="85"/>
      <c r="C39" s="16" t="s">
        <v>31</v>
      </c>
      <c r="D39" s="6"/>
      <c r="E39" s="24">
        <f>SUM(本部!E39,びおとーぷ!E39,居宅1!E39,ほしの郷!E39,'ほし長南)'!E39)</f>
        <v>740000</v>
      </c>
      <c r="F39" s="24">
        <f>SUM(本部!F39,びおとーぷ!F39,居宅1!F39,ほしの郷!F39,'ほし長南)'!F39)</f>
        <v>-690000</v>
      </c>
      <c r="G39" s="25">
        <f t="shared" si="0"/>
        <v>50000</v>
      </c>
    </row>
    <row r="40" spans="1:7" ht="30" customHeight="1" x14ac:dyDescent="0.15">
      <c r="A40" s="85"/>
      <c r="B40" s="85"/>
      <c r="C40" s="16" t="s">
        <v>32</v>
      </c>
      <c r="D40" s="6"/>
      <c r="E40" s="24">
        <f>SUM(本部!E40,びおとーぷ!E40,居宅1!E40,ほしの郷!E40,'ほし長南)'!E40)</f>
        <v>300000</v>
      </c>
      <c r="F40" s="24">
        <f>SUM(本部!F40,びおとーぷ!F40,居宅1!F40,ほしの郷!F40,'ほし長南)'!F40)</f>
        <v>550000</v>
      </c>
      <c r="G40" s="25">
        <f t="shared" si="0"/>
        <v>850000</v>
      </c>
    </row>
    <row r="41" spans="1:7" ht="30" customHeight="1" x14ac:dyDescent="0.15">
      <c r="A41" s="85"/>
      <c r="B41" s="85"/>
      <c r="C41" s="16" t="s">
        <v>33</v>
      </c>
      <c r="D41" s="6"/>
      <c r="E41" s="24">
        <f>SUM(本部!E41,びおとーぷ!E41,居宅1!E41,ほしの郷!E41,'ほし長南)'!E41)</f>
        <v>420000</v>
      </c>
      <c r="F41" s="24">
        <f>SUM(本部!F41,びおとーぷ!F41,居宅1!F41,ほしの郷!F41,'ほし長南)'!F41)</f>
        <v>-120000</v>
      </c>
      <c r="G41" s="25">
        <f t="shared" si="0"/>
        <v>300000</v>
      </c>
    </row>
    <row r="42" spans="1:7" ht="30" customHeight="1" x14ac:dyDescent="0.15">
      <c r="A42" s="85"/>
      <c r="B42" s="85"/>
      <c r="C42" s="16" t="s">
        <v>34</v>
      </c>
      <c r="D42" s="6"/>
      <c r="E42" s="24">
        <f>SUM(本部!E42,びおとーぷ!E42,居宅1!E42,ほしの郷!E42,'ほし長南)'!E42)</f>
        <v>0</v>
      </c>
      <c r="F42" s="24">
        <f>SUM(本部!F42,びおとーぷ!F42,居宅1!F42,ほしの郷!F42,'ほし長南)'!F42)</f>
        <v>0</v>
      </c>
      <c r="G42" s="25">
        <f t="shared" si="0"/>
        <v>0</v>
      </c>
    </row>
    <row r="43" spans="1:7" ht="30" customHeight="1" x14ac:dyDescent="0.15">
      <c r="A43" s="85"/>
      <c r="B43" s="85"/>
      <c r="C43" s="16" t="s">
        <v>35</v>
      </c>
      <c r="D43" s="6"/>
      <c r="E43" s="24">
        <f>SUM(本部!E43,びおとーぷ!E43,居宅1!E43,ほしの郷!E43,'ほし長南)'!E43)</f>
        <v>0</v>
      </c>
      <c r="F43" s="24">
        <f>SUM(本部!F43,びおとーぷ!F43,居宅1!F43,ほしの郷!F43,'ほし長南)'!F43)</f>
        <v>0</v>
      </c>
      <c r="G43" s="25">
        <f t="shared" si="0"/>
        <v>0</v>
      </c>
    </row>
    <row r="44" spans="1:7" ht="30" customHeight="1" x14ac:dyDescent="0.15">
      <c r="A44" s="85"/>
      <c r="B44" s="85"/>
      <c r="C44" s="16" t="s">
        <v>36</v>
      </c>
      <c r="D44" s="6"/>
      <c r="E44" s="24">
        <f>SUM(本部!E44,びおとーぷ!E44,居宅1!E44,ほしの郷!E44,'ほし長南)'!E44)</f>
        <v>8220000</v>
      </c>
      <c r="F44" s="24">
        <f>SUM(本部!F44,びおとーぷ!F44,居宅1!F44,ほしの郷!F44,'ほし長南)'!F44)</f>
        <v>1690000</v>
      </c>
      <c r="G44" s="25">
        <f t="shared" si="0"/>
        <v>9910000</v>
      </c>
    </row>
    <row r="45" spans="1:7" ht="30" customHeight="1" x14ac:dyDescent="0.15">
      <c r="A45" s="85"/>
      <c r="B45" s="85"/>
      <c r="C45" s="16" t="s">
        <v>37</v>
      </c>
      <c r="D45" s="6"/>
      <c r="E45" s="24">
        <f>SUM(本部!E45,びおとーぷ!E45,居宅1!E45,ほしの郷!E45,'ほし長南)'!E45)</f>
        <v>1615000</v>
      </c>
      <c r="F45" s="24">
        <f>SUM(本部!F45,びおとーぷ!F45,居宅1!F45,ほしの郷!F45,'ほし長南)'!F45)</f>
        <v>-340000</v>
      </c>
      <c r="G45" s="25">
        <f t="shared" si="0"/>
        <v>1275000</v>
      </c>
    </row>
    <row r="46" spans="1:7" ht="30" customHeight="1" x14ac:dyDescent="0.15">
      <c r="A46" s="85"/>
      <c r="B46" s="85"/>
      <c r="C46" s="16" t="s">
        <v>38</v>
      </c>
      <c r="D46" s="6"/>
      <c r="E46" s="24">
        <f>SUM(本部!E46,びおとーぷ!E46,居宅1!E46,ほしの郷!E46,'ほし長南)'!E46)</f>
        <v>560000</v>
      </c>
      <c r="F46" s="24">
        <f>SUM(本部!F46,びおとーぷ!F46,居宅1!F46,ほしの郷!F46,'ほし長南)'!F46)</f>
        <v>-310000</v>
      </c>
      <c r="G46" s="25">
        <f t="shared" si="0"/>
        <v>250000</v>
      </c>
    </row>
    <row r="47" spans="1:7" ht="30" customHeight="1" x14ac:dyDescent="0.15">
      <c r="A47" s="85"/>
      <c r="B47" s="85"/>
      <c r="C47" s="16" t="s">
        <v>39</v>
      </c>
      <c r="D47" s="6"/>
      <c r="E47" s="24">
        <f>SUM(本部!E47,びおとーぷ!E47,居宅1!E47,ほしの郷!E47,'ほし長南)'!E47)</f>
        <v>0</v>
      </c>
      <c r="F47" s="24">
        <f>SUM(本部!F47,びおとーぷ!F47,居宅1!F47,ほしの郷!F47,'ほし長南)'!F47)</f>
        <v>0</v>
      </c>
      <c r="G47" s="25">
        <f t="shared" si="0"/>
        <v>0</v>
      </c>
    </row>
    <row r="48" spans="1:7" ht="30" customHeight="1" x14ac:dyDescent="0.15">
      <c r="A48" s="85"/>
      <c r="B48" s="85"/>
      <c r="C48" s="16" t="s">
        <v>40</v>
      </c>
      <c r="D48" s="6"/>
      <c r="E48" s="24">
        <f>SUM(本部!E48,びおとーぷ!E48,居宅1!E48,ほしの郷!E48,'ほし長南)'!E48)</f>
        <v>1770000</v>
      </c>
      <c r="F48" s="24">
        <f>SUM(本部!F48,びおとーぷ!F48,居宅1!F48,ほしの郷!F48,'ほし長南)'!F48)</f>
        <v>-250000</v>
      </c>
      <c r="G48" s="25">
        <f t="shared" si="0"/>
        <v>1520000</v>
      </c>
    </row>
    <row r="49" spans="1:7" ht="30" customHeight="1" x14ac:dyDescent="0.15">
      <c r="A49" s="85"/>
      <c r="B49" s="85"/>
      <c r="C49" s="16" t="s">
        <v>41</v>
      </c>
      <c r="D49" s="6"/>
      <c r="E49" s="24">
        <f>SUM(本部!E49,びおとーぷ!E49,居宅1!E49,ほしの郷!E49,'ほし長南)'!E49)</f>
        <v>0</v>
      </c>
      <c r="F49" s="24">
        <f>SUM(本部!F49,びおとーぷ!F49,居宅1!F49,ほしの郷!F49,'ほし長南)'!F49)</f>
        <v>0</v>
      </c>
      <c r="G49" s="25">
        <f t="shared" si="0"/>
        <v>0</v>
      </c>
    </row>
    <row r="50" spans="1:7" ht="30" customHeight="1" x14ac:dyDescent="0.15">
      <c r="A50" s="85"/>
      <c r="B50" s="85"/>
      <c r="C50" s="16" t="s">
        <v>42</v>
      </c>
      <c r="D50" s="6"/>
      <c r="E50" s="24">
        <f>SUM(本部!E50,びおとーぷ!E50,居宅1!E50,ほしの郷!E50,'ほし長南)'!E50)</f>
        <v>0</v>
      </c>
      <c r="F50" s="24">
        <f>SUM(本部!F50,びおとーぷ!F50,居宅1!F50,ほしの郷!F50,'ほし長南)'!F50)</f>
        <v>0</v>
      </c>
      <c r="G50" s="25">
        <f t="shared" si="0"/>
        <v>0</v>
      </c>
    </row>
    <row r="51" spans="1:7" ht="30" customHeight="1" x14ac:dyDescent="0.15">
      <c r="A51" s="85"/>
      <c r="B51" s="85"/>
      <c r="C51" s="16" t="s">
        <v>43</v>
      </c>
      <c r="D51" s="6"/>
      <c r="E51" s="24">
        <f>SUM(本部!E51,びおとーぷ!E51,居宅1!E51,ほしの郷!E51,'ほし長南)'!E51)</f>
        <v>0</v>
      </c>
      <c r="F51" s="24">
        <f>SUM(本部!F51,びおとーぷ!F51,居宅1!F51,ほしの郷!F51,'ほし長南)'!F51)</f>
        <v>0</v>
      </c>
      <c r="G51" s="25">
        <f t="shared" si="0"/>
        <v>0</v>
      </c>
    </row>
    <row r="52" spans="1:7" ht="30" customHeight="1" x14ac:dyDescent="0.15">
      <c r="A52" s="85"/>
      <c r="B52" s="85"/>
      <c r="C52" s="16" t="s">
        <v>44</v>
      </c>
      <c r="D52" s="6"/>
      <c r="E52" s="24">
        <f>SUM(本部!E52,びおとーぷ!E52,居宅1!E52,ほしの郷!E52,'ほし長南)'!E52)</f>
        <v>30000</v>
      </c>
      <c r="F52" s="24">
        <f>SUM(本部!F52,びおとーぷ!F52,居宅1!F52,ほしの郷!F52,'ほし長南)'!F52)</f>
        <v>-30000</v>
      </c>
      <c r="G52" s="25">
        <f t="shared" si="0"/>
        <v>0</v>
      </c>
    </row>
    <row r="53" spans="1:7" ht="30" customHeight="1" x14ac:dyDescent="0.15">
      <c r="A53" s="85"/>
      <c r="B53" s="85"/>
      <c r="C53" s="16" t="s">
        <v>45</v>
      </c>
      <c r="D53" s="6"/>
      <c r="E53" s="24">
        <f>SUM(本部!E53,びおとーぷ!E53,居宅1!E53,ほしの郷!E53,'ほし長南)'!E53)</f>
        <v>0</v>
      </c>
      <c r="F53" s="24">
        <f>SUM(本部!F53,びおとーぷ!F53,居宅1!F53,ほしの郷!F53,'ほし長南)'!F53)</f>
        <v>0</v>
      </c>
      <c r="G53" s="25">
        <f t="shared" si="0"/>
        <v>0</v>
      </c>
    </row>
    <row r="54" spans="1:7" ht="30" customHeight="1" x14ac:dyDescent="0.15">
      <c r="A54" s="85"/>
      <c r="B54" s="85"/>
      <c r="C54" s="16" t="s">
        <v>46</v>
      </c>
      <c r="D54" s="6"/>
      <c r="E54" s="24">
        <f>SUM(本部!E54,びおとーぷ!E54,居宅1!E54,ほしの郷!E54,'ほし長南)'!E54)</f>
        <v>1100000</v>
      </c>
      <c r="F54" s="24">
        <f>SUM(本部!F54,びおとーぷ!F54,居宅1!F54,ほしの郷!F54,'ほし長南)'!F54)</f>
        <v>-200000</v>
      </c>
      <c r="G54" s="25">
        <f t="shared" si="0"/>
        <v>900000</v>
      </c>
    </row>
    <row r="55" spans="1:7" ht="30" customHeight="1" x14ac:dyDescent="0.15">
      <c r="A55" s="85"/>
      <c r="B55" s="85"/>
      <c r="C55" s="16" t="s">
        <v>47</v>
      </c>
      <c r="D55" s="6"/>
      <c r="E55" s="24">
        <f>SUM(本部!E55,びおとーぷ!E55,居宅1!E55,ほしの郷!E55,'ほし長南)'!E55)</f>
        <v>0</v>
      </c>
      <c r="F55" s="24">
        <f>SUM(本部!F55,びおとーぷ!F55,居宅1!F55,ほしの郷!F55,'ほし長南)'!F55)</f>
        <v>0</v>
      </c>
      <c r="G55" s="25">
        <f t="shared" si="0"/>
        <v>0</v>
      </c>
    </row>
    <row r="56" spans="1:7" ht="30" customHeight="1" x14ac:dyDescent="0.15">
      <c r="A56" s="85"/>
      <c r="B56" s="85"/>
      <c r="C56" s="55" t="s">
        <v>48</v>
      </c>
      <c r="D56" s="56"/>
      <c r="E56" s="57">
        <f>SUM(本部!E56,びおとーぷ!E56,居宅1!E56,ほしの郷!E56,'ほし長南)'!E56)</f>
        <v>69832000</v>
      </c>
      <c r="F56" s="57">
        <f>SUM(本部!F56,びおとーぷ!F56,居宅1!F56,ほしの郷!F56,'ほし長南)'!F56)</f>
        <v>4976000</v>
      </c>
      <c r="G56" s="68">
        <f t="shared" si="0"/>
        <v>74808000</v>
      </c>
    </row>
    <row r="57" spans="1:7" ht="30" customHeight="1" x14ac:dyDescent="0.15">
      <c r="A57" s="85"/>
      <c r="B57" s="85"/>
      <c r="C57" s="16" t="s">
        <v>49</v>
      </c>
      <c r="D57" s="6"/>
      <c r="E57" s="24">
        <f>SUM(本部!E57,びおとーぷ!E57,居宅1!E57,ほしの郷!E57,'ほし長南)'!E57)</f>
        <v>1635000</v>
      </c>
      <c r="F57" s="24">
        <f>SUM(本部!F57,びおとーぷ!F57,居宅1!F57,ほしの郷!F57,'ほし長南)'!F57)</f>
        <v>-380000</v>
      </c>
      <c r="G57" s="25">
        <f t="shared" si="0"/>
        <v>1255000</v>
      </c>
    </row>
    <row r="58" spans="1:7" ht="30" customHeight="1" x14ac:dyDescent="0.15">
      <c r="A58" s="85"/>
      <c r="B58" s="85"/>
      <c r="C58" s="16" t="s">
        <v>50</v>
      </c>
      <c r="D58" s="6"/>
      <c r="E58" s="24">
        <f>SUM(本部!E58,びおとーぷ!E58,居宅1!E58,ほしの郷!E58,'ほし長南)'!E58)</f>
        <v>490000</v>
      </c>
      <c r="F58" s="24">
        <f>SUM(本部!F58,びおとーぷ!F58,居宅1!F58,ほしの郷!F58,'ほし長南)'!F58)</f>
        <v>300000</v>
      </c>
      <c r="G58" s="25">
        <f t="shared" si="0"/>
        <v>790000</v>
      </c>
    </row>
    <row r="59" spans="1:7" ht="30" customHeight="1" x14ac:dyDescent="0.15">
      <c r="A59" s="85"/>
      <c r="B59" s="85"/>
      <c r="C59" s="16" t="s">
        <v>51</v>
      </c>
      <c r="D59" s="6"/>
      <c r="E59" s="24">
        <f>SUM(本部!E59,びおとーぷ!E59,居宅1!E59,ほしの郷!E59,'ほし長南)'!E59)</f>
        <v>60000</v>
      </c>
      <c r="F59" s="24">
        <f>SUM(本部!F59,びおとーぷ!F59,居宅1!F59,ほしの郷!F59,'ほし長南)'!F59)</f>
        <v>45000</v>
      </c>
      <c r="G59" s="25">
        <f t="shared" si="0"/>
        <v>105000</v>
      </c>
    </row>
    <row r="60" spans="1:7" ht="30" customHeight="1" x14ac:dyDescent="0.15">
      <c r="A60" s="85"/>
      <c r="B60" s="85"/>
      <c r="C60" s="16" t="s">
        <v>52</v>
      </c>
      <c r="D60" s="6"/>
      <c r="E60" s="24">
        <f>SUM(本部!E60,びおとーぷ!E60,居宅1!E60,ほしの郷!E60,'ほし長南)'!E60)</f>
        <v>265000</v>
      </c>
      <c r="F60" s="24">
        <f>SUM(本部!F60,びおとーぷ!F60,居宅1!F60,ほしの郷!F60,'ほし長南)'!F60)</f>
        <v>-250000</v>
      </c>
      <c r="G60" s="25">
        <f t="shared" si="0"/>
        <v>15000</v>
      </c>
    </row>
    <row r="61" spans="1:7" ht="30" customHeight="1" x14ac:dyDescent="0.15">
      <c r="A61" s="85"/>
      <c r="B61" s="85"/>
      <c r="C61" s="16" t="s">
        <v>53</v>
      </c>
      <c r="D61" s="6"/>
      <c r="E61" s="24">
        <f>SUM(本部!E61,びおとーぷ!E61,居宅1!E61,ほしの郷!E61,'ほし長南)'!E61)</f>
        <v>3145000</v>
      </c>
      <c r="F61" s="24">
        <f>SUM(本部!F61,びおとーぷ!F61,居宅1!F61,ほしの郷!F61,'ほし長南)'!F61)</f>
        <v>320000</v>
      </c>
      <c r="G61" s="25">
        <f t="shared" si="0"/>
        <v>3465000</v>
      </c>
    </row>
    <row r="62" spans="1:7" ht="30" customHeight="1" x14ac:dyDescent="0.15">
      <c r="A62" s="85"/>
      <c r="B62" s="85"/>
      <c r="C62" s="16" t="s">
        <v>54</v>
      </c>
      <c r="D62" s="6"/>
      <c r="E62" s="24">
        <f>SUM(本部!E62,びおとーぷ!E62,居宅1!E62,ほしの郷!E62,'ほし長南)'!E62)</f>
        <v>1350000</v>
      </c>
      <c r="F62" s="24">
        <f>SUM(本部!F62,びおとーぷ!F62,居宅1!F62,ほしの郷!F62,'ほし長南)'!F62)</f>
        <v>-80000</v>
      </c>
      <c r="G62" s="25">
        <f t="shared" si="0"/>
        <v>1270000</v>
      </c>
    </row>
    <row r="63" spans="1:7" ht="30" customHeight="1" x14ac:dyDescent="0.15">
      <c r="A63" s="85"/>
      <c r="B63" s="85"/>
      <c r="C63" s="16" t="s">
        <v>36</v>
      </c>
      <c r="D63" s="6"/>
      <c r="E63" s="24">
        <f>SUM(本部!E63,びおとーぷ!E63,居宅1!E63,ほしの郷!E63,'ほし長南)'!E63)</f>
        <v>16717000</v>
      </c>
      <c r="F63" s="24">
        <f>SUM(本部!F63,びおとーぷ!F63,居宅1!F63,ほしの郷!F63,'ほし長南)'!F63)</f>
        <v>-3155000</v>
      </c>
      <c r="G63" s="25">
        <f t="shared" si="0"/>
        <v>13562000</v>
      </c>
    </row>
    <row r="64" spans="1:7" ht="30" customHeight="1" x14ac:dyDescent="0.15">
      <c r="A64" s="85"/>
      <c r="B64" s="85"/>
      <c r="C64" s="16" t="s">
        <v>37</v>
      </c>
      <c r="D64" s="6"/>
      <c r="E64" s="24">
        <f>SUM(本部!E64,びおとーぷ!E64,居宅1!E64,ほしの郷!E64,'ほし長南)'!E64)</f>
        <v>160000</v>
      </c>
      <c r="F64" s="24">
        <f>SUM(本部!F64,びおとーぷ!F64,居宅1!F64,ほしの郷!F64,'ほし長南)'!F64)</f>
        <v>-30000</v>
      </c>
      <c r="G64" s="25">
        <f t="shared" si="0"/>
        <v>130000</v>
      </c>
    </row>
    <row r="65" spans="1:7" ht="30" customHeight="1" x14ac:dyDescent="0.15">
      <c r="A65" s="85"/>
      <c r="B65" s="85"/>
      <c r="C65" s="16" t="s">
        <v>55</v>
      </c>
      <c r="D65" s="6"/>
      <c r="E65" s="24">
        <f>SUM(本部!E65,びおとーぷ!E65,居宅1!E65,ほしの郷!E65,'ほし長南)'!E65)</f>
        <v>13081000</v>
      </c>
      <c r="F65" s="24">
        <f>SUM(本部!F65,びおとーぷ!F65,居宅1!F65,ほしの郷!F65,'ほし長南)'!F65)</f>
        <v>1200000</v>
      </c>
      <c r="G65" s="25">
        <f t="shared" si="0"/>
        <v>14281000</v>
      </c>
    </row>
    <row r="66" spans="1:7" ht="30" customHeight="1" x14ac:dyDescent="0.15">
      <c r="A66" s="85"/>
      <c r="B66" s="85"/>
      <c r="C66" s="16" t="s">
        <v>56</v>
      </c>
      <c r="D66" s="6"/>
      <c r="E66" s="24">
        <f>SUM(本部!E66,びおとーぷ!E66,居宅1!E66,ほしの郷!E66,'ほし長南)'!E66)</f>
        <v>3175000</v>
      </c>
      <c r="F66" s="24">
        <f>SUM(本部!F66,びおとーぷ!F66,居宅1!F66,ほしの郷!F66,'ほし長南)'!F66)</f>
        <v>150000</v>
      </c>
      <c r="G66" s="25">
        <f t="shared" si="0"/>
        <v>3325000</v>
      </c>
    </row>
    <row r="67" spans="1:7" ht="30" customHeight="1" x14ac:dyDescent="0.15">
      <c r="A67" s="85"/>
      <c r="B67" s="85"/>
      <c r="C67" s="16" t="s">
        <v>57</v>
      </c>
      <c r="D67" s="6"/>
      <c r="E67" s="24">
        <f>SUM(本部!E67,びおとーぷ!E67,居宅1!E67,ほしの郷!E67,'ほし長南)'!E67)</f>
        <v>0</v>
      </c>
      <c r="F67" s="24">
        <f>SUM(本部!F67,びおとーぷ!F67,居宅1!F67,ほしの郷!F67,'ほし長南)'!F67)</f>
        <v>0</v>
      </c>
      <c r="G67" s="25">
        <f t="shared" si="0"/>
        <v>0</v>
      </c>
    </row>
    <row r="68" spans="1:7" ht="30" customHeight="1" x14ac:dyDescent="0.15">
      <c r="A68" s="85"/>
      <c r="B68" s="85"/>
      <c r="C68" s="16" t="s">
        <v>58</v>
      </c>
      <c r="D68" s="6"/>
      <c r="E68" s="24">
        <f>SUM(本部!E68,びおとーぷ!E68,居宅1!E68,ほしの郷!E68,'ほし長南)'!E68)</f>
        <v>1550000</v>
      </c>
      <c r="F68" s="24">
        <f>SUM(本部!F68,びおとーぷ!F68,居宅1!F68,ほしの郷!F68,'ほし長南)'!F68)</f>
        <v>2300000</v>
      </c>
      <c r="G68" s="25">
        <f t="shared" si="0"/>
        <v>3850000</v>
      </c>
    </row>
    <row r="69" spans="1:7" ht="30" customHeight="1" x14ac:dyDescent="0.15">
      <c r="A69" s="85"/>
      <c r="B69" s="85"/>
      <c r="C69" s="16" t="s">
        <v>59</v>
      </c>
      <c r="D69" s="6"/>
      <c r="E69" s="24">
        <f>SUM(本部!E69,びおとーぷ!E69,居宅1!E69,ほしの郷!E69,'ほし長南)'!E69)</f>
        <v>8310000</v>
      </c>
      <c r="F69" s="24">
        <f>SUM(本部!F69,びおとーぷ!F69,居宅1!F69,ほしの郷!F69,'ほし長南)'!F69)</f>
        <v>240000</v>
      </c>
      <c r="G69" s="25">
        <f t="shared" si="0"/>
        <v>8550000</v>
      </c>
    </row>
    <row r="70" spans="1:7" ht="30" customHeight="1" x14ac:dyDescent="0.15">
      <c r="A70" s="85"/>
      <c r="B70" s="85"/>
      <c r="C70" s="16" t="s">
        <v>60</v>
      </c>
      <c r="D70" s="6"/>
      <c r="E70" s="24">
        <f>SUM(本部!E70,びおとーぷ!E70,居宅1!E70,ほしの郷!E70,'ほし長南)'!E70)</f>
        <v>1290000</v>
      </c>
      <c r="F70" s="24">
        <f>SUM(本部!F70,びおとーぷ!F70,居宅1!F70,ほしの郷!F70,'ほし長南)'!F70)</f>
        <v>866000</v>
      </c>
      <c r="G70" s="25">
        <f t="shared" ref="G70:G117" si="1">SUM(E70:F70)</f>
        <v>2156000</v>
      </c>
    </row>
    <row r="71" spans="1:7" ht="30" customHeight="1" x14ac:dyDescent="0.15">
      <c r="A71" s="85"/>
      <c r="B71" s="85"/>
      <c r="C71" s="16" t="s">
        <v>39</v>
      </c>
      <c r="D71" s="6"/>
      <c r="E71" s="24">
        <f>SUM(本部!E71,びおとーぷ!E71,居宅1!E71,ほしの郷!E71,'ほし長南)'!E71)</f>
        <v>3134000</v>
      </c>
      <c r="F71" s="24">
        <f>SUM(本部!F71,びおとーぷ!F71,居宅1!F71,ほしの郷!F71,'ほし長南)'!F71)</f>
        <v>750000</v>
      </c>
      <c r="G71" s="25">
        <f t="shared" si="1"/>
        <v>3884000</v>
      </c>
    </row>
    <row r="72" spans="1:7" ht="30" customHeight="1" x14ac:dyDescent="0.15">
      <c r="A72" s="85"/>
      <c r="B72" s="85"/>
      <c r="C72" s="16" t="s">
        <v>40</v>
      </c>
      <c r="D72" s="6"/>
      <c r="E72" s="24">
        <f>SUM(本部!E72,びおとーぷ!E72,居宅1!E72,ほしの郷!E72,'ほし長南)'!E72)</f>
        <v>8290000</v>
      </c>
      <c r="F72" s="24">
        <f>SUM(本部!F72,びおとーぷ!F72,居宅1!F72,ほしの郷!F72,'ほし長南)'!F72)</f>
        <v>690000</v>
      </c>
      <c r="G72" s="25">
        <f t="shared" si="1"/>
        <v>8980000</v>
      </c>
    </row>
    <row r="73" spans="1:7" ht="30" customHeight="1" x14ac:dyDescent="0.15">
      <c r="A73" s="85"/>
      <c r="B73" s="85"/>
      <c r="C73" s="16" t="s">
        <v>61</v>
      </c>
      <c r="D73" s="6"/>
      <c r="E73" s="24">
        <f>SUM(本部!E73,びおとーぷ!E73,居宅1!E73,ほしの郷!E73,'ほし長南)'!E73)</f>
        <v>0</v>
      </c>
      <c r="F73" s="24">
        <f>SUM(本部!F73,びおとーぷ!F73,居宅1!F73,ほしの郷!F73,'ほし長南)'!F73)</f>
        <v>0</v>
      </c>
      <c r="G73" s="25">
        <f t="shared" si="1"/>
        <v>0</v>
      </c>
    </row>
    <row r="74" spans="1:7" ht="30" customHeight="1" x14ac:dyDescent="0.15">
      <c r="A74" s="85"/>
      <c r="B74" s="85"/>
      <c r="C74" s="16" t="s">
        <v>62</v>
      </c>
      <c r="D74" s="6"/>
      <c r="E74" s="24">
        <f>SUM(本部!E74,びおとーぷ!E74,居宅1!E74,ほしの郷!E74,'ほし長南)'!E74)</f>
        <v>120000</v>
      </c>
      <c r="F74" s="24">
        <f>SUM(本部!F74,びおとーぷ!F74,居宅1!F74,ほしの郷!F74,'ほし長南)'!F74)</f>
        <v>300000</v>
      </c>
      <c r="G74" s="25">
        <f t="shared" si="1"/>
        <v>420000</v>
      </c>
    </row>
    <row r="75" spans="1:7" ht="30" customHeight="1" x14ac:dyDescent="0.15">
      <c r="A75" s="85"/>
      <c r="B75" s="85"/>
      <c r="C75" s="16" t="s">
        <v>63</v>
      </c>
      <c r="D75" s="6"/>
      <c r="E75" s="24">
        <f>SUM(本部!E75,びおとーぷ!E75,居宅1!E75,ほしの郷!E75,'ほし長南)'!E75)</f>
        <v>4840000</v>
      </c>
      <c r="F75" s="24">
        <f>SUM(本部!F75,びおとーぷ!F75,居宅1!F75,ほしの郷!F75,'ほし長南)'!F75)</f>
        <v>80000</v>
      </c>
      <c r="G75" s="25">
        <f t="shared" si="1"/>
        <v>4920000</v>
      </c>
    </row>
    <row r="76" spans="1:7" ht="30" customHeight="1" x14ac:dyDescent="0.15">
      <c r="A76" s="85"/>
      <c r="B76" s="85"/>
      <c r="C76" s="16" t="s">
        <v>64</v>
      </c>
      <c r="D76" s="6"/>
      <c r="E76" s="24">
        <f>SUM(本部!E76,びおとーぷ!E76,居宅1!E76,ほしの郷!E76,'ほし長南)'!E76)</f>
        <v>265000</v>
      </c>
      <c r="F76" s="24">
        <f>SUM(本部!F76,びおとーぷ!F76,居宅1!F76,ほしの郷!F76,'ほし長南)'!F76)</f>
        <v>0</v>
      </c>
      <c r="G76" s="25">
        <f t="shared" si="1"/>
        <v>265000</v>
      </c>
    </row>
    <row r="77" spans="1:7" ht="30" customHeight="1" x14ac:dyDescent="0.15">
      <c r="A77" s="85"/>
      <c r="B77" s="85"/>
      <c r="C77" s="16" t="s">
        <v>65</v>
      </c>
      <c r="D77" s="6"/>
      <c r="E77" s="24">
        <f>SUM(本部!E77,びおとーぷ!E77,居宅1!E77,ほしの郷!E77,'ほし長南)'!E77)</f>
        <v>255000</v>
      </c>
      <c r="F77" s="24">
        <f>SUM(本部!F77,びおとーぷ!F77,居宅1!F77,ほしの郷!F77,'ほし長南)'!F77)</f>
        <v>130000</v>
      </c>
      <c r="G77" s="25">
        <f t="shared" si="1"/>
        <v>385000</v>
      </c>
    </row>
    <row r="78" spans="1:7" ht="30" customHeight="1" x14ac:dyDescent="0.15">
      <c r="A78" s="85"/>
      <c r="B78" s="85"/>
      <c r="C78" s="16" t="s">
        <v>46</v>
      </c>
      <c r="D78" s="6"/>
      <c r="E78" s="24">
        <f>SUM(本部!E78,びおとーぷ!E78,居宅1!E78,ほしの郷!E78,'ほし長南)'!E78)</f>
        <v>1700000</v>
      </c>
      <c r="F78" s="24">
        <f>SUM(本部!F78,びおとーぷ!F78,居宅1!F78,ほしの郷!F78,'ほし長南)'!F78)</f>
        <v>1500000</v>
      </c>
      <c r="G78" s="25">
        <f t="shared" si="1"/>
        <v>3200000</v>
      </c>
    </row>
    <row r="79" spans="1:7" ht="30" customHeight="1" x14ac:dyDescent="0.15">
      <c r="A79" s="85"/>
      <c r="B79" s="85"/>
      <c r="C79" s="16" t="s">
        <v>66</v>
      </c>
      <c r="D79" s="6"/>
      <c r="E79" s="24">
        <f>SUM(本部!E79,びおとーぷ!E79,居宅1!E79,ほしの郷!E79,'ほし長南)'!E79)</f>
        <v>0</v>
      </c>
      <c r="F79" s="24">
        <f>SUM(本部!F79,びおとーぷ!F79,居宅1!F79,ほしの郷!F79,'ほし長南)'!F79)</f>
        <v>0</v>
      </c>
      <c r="G79" s="25">
        <f t="shared" si="1"/>
        <v>0</v>
      </c>
    </row>
    <row r="80" spans="1:7" ht="30" customHeight="1" x14ac:dyDescent="0.15">
      <c r="A80" s="85"/>
      <c r="B80" s="85"/>
      <c r="C80" s="16" t="s">
        <v>67</v>
      </c>
      <c r="D80" s="6"/>
      <c r="E80" s="24">
        <f>SUM(本部!E80,びおとーぷ!E80,居宅1!E80,ほしの郷!E80,'ほし長南)'!E80)</f>
        <v>11741000</v>
      </c>
      <c r="F80" s="24">
        <f>SUM(本部!F80,びおとーぷ!F80,居宅1!F80,ほしの郷!F80,'ほし長南)'!F80)</f>
        <v>-5515000</v>
      </c>
      <c r="G80" s="25">
        <f t="shared" si="1"/>
        <v>6226000</v>
      </c>
    </row>
    <row r="81" spans="1:7" ht="30" customHeight="1" x14ac:dyDescent="0.15">
      <c r="A81" s="85"/>
      <c r="B81" s="85"/>
      <c r="C81" s="16" t="s">
        <v>68</v>
      </c>
      <c r="D81" s="6"/>
      <c r="E81" s="24">
        <f>SUM(本部!E81,びおとーぷ!E81,居宅1!E81,ほしの郷!E81,'ほし長南)'!E81)</f>
        <v>400000</v>
      </c>
      <c r="F81" s="24">
        <f>SUM(本部!F81,びおとーぷ!F81,居宅1!F81,ほしの郷!F81,'ほし長南)'!F81)</f>
        <v>20000</v>
      </c>
      <c r="G81" s="25">
        <f t="shared" si="1"/>
        <v>420000</v>
      </c>
    </row>
    <row r="82" spans="1:7" ht="30" customHeight="1" x14ac:dyDescent="0.15">
      <c r="A82" s="85"/>
      <c r="B82" s="85"/>
      <c r="C82" s="17" t="s">
        <v>69</v>
      </c>
      <c r="D82" s="11"/>
      <c r="E82" s="39">
        <f>SUM(本部!E82,びおとーぷ!E82,居宅1!E82,ほしの郷!E82,'ほし長南)'!E82)</f>
        <v>400000</v>
      </c>
      <c r="F82" s="39">
        <f>SUM(本部!F82,びおとーぷ!F82,居宅1!F82,ほしの郷!F82,'ほし長南)'!F82)</f>
        <v>20000</v>
      </c>
      <c r="G82" s="40">
        <f t="shared" si="1"/>
        <v>420000</v>
      </c>
    </row>
    <row r="83" spans="1:7" ht="30" customHeight="1" x14ac:dyDescent="0.15">
      <c r="A83" s="85"/>
      <c r="B83" s="86"/>
      <c r="C83" s="15" t="s">
        <v>70</v>
      </c>
      <c r="D83" s="9"/>
      <c r="E83" s="21">
        <f>SUM(E23,E32,E56,E80,E81)</f>
        <v>393818000</v>
      </c>
      <c r="F83" s="21">
        <f>SUM(本部!F83,びおとーぷ!F83,居宅1!F83,ほしの郷!F83,'ほし長南)'!F83)</f>
        <v>-13577000</v>
      </c>
      <c r="G83" s="22">
        <f t="shared" si="1"/>
        <v>380241000</v>
      </c>
    </row>
    <row r="84" spans="1:7" ht="30" customHeight="1" x14ac:dyDescent="0.15">
      <c r="A84" s="86"/>
      <c r="B84" s="12"/>
      <c r="C84" s="13" t="s">
        <v>71</v>
      </c>
      <c r="D84" s="13"/>
      <c r="E84" s="26">
        <f>E22-E83</f>
        <v>17048400</v>
      </c>
      <c r="F84" s="26">
        <f>SUM(本部!F84,びおとーぷ!F84,居宅1!F84,ほしの郷!F84,'ほし長南)'!F84)</f>
        <v>-27864000</v>
      </c>
      <c r="G84" s="27">
        <f t="shared" si="1"/>
        <v>-10815600</v>
      </c>
    </row>
    <row r="85" spans="1:7" ht="30" customHeight="1" x14ac:dyDescent="0.15">
      <c r="A85" s="84" t="s">
        <v>121</v>
      </c>
      <c r="B85" s="84" t="s">
        <v>124</v>
      </c>
      <c r="C85" s="20" t="s">
        <v>72</v>
      </c>
      <c r="D85" s="20"/>
      <c r="E85" s="21">
        <f>SUM(E86:E87)</f>
        <v>412930000</v>
      </c>
      <c r="F85" s="21">
        <f>SUM(F86:F87)</f>
        <v>0</v>
      </c>
      <c r="G85" s="22">
        <f t="shared" ref="G85" si="2">SUM(E85:F85)</f>
        <v>412930000</v>
      </c>
    </row>
    <row r="86" spans="1:7" ht="30" customHeight="1" x14ac:dyDescent="0.15">
      <c r="A86" s="85"/>
      <c r="B86" s="85"/>
      <c r="C86" s="23" t="s">
        <v>129</v>
      </c>
      <c r="D86" s="23"/>
      <c r="E86" s="24">
        <f>SUM(本部!E86,びおとーぷ!E86,居宅1!E86,ほしの郷!E86,'ほし長南)'!E86)</f>
        <v>0</v>
      </c>
      <c r="F86" s="24">
        <f>SUM(本部!F86,びおとーぷ!F86,居宅1!F86,ほしの郷!F86,'ほし長南)'!F86)</f>
        <v>409680000</v>
      </c>
      <c r="G86" s="25">
        <f t="shared" ref="G86" si="3">SUM(E86:F86)</f>
        <v>409680000</v>
      </c>
    </row>
    <row r="87" spans="1:7" ht="30" customHeight="1" x14ac:dyDescent="0.15">
      <c r="A87" s="85"/>
      <c r="B87" s="85"/>
      <c r="C87" s="6" t="s">
        <v>73</v>
      </c>
      <c r="D87" s="6"/>
      <c r="E87" s="24">
        <f>SUM(本部!E87,びおとーぷ!E87,居宅1!E87,ほしの郷!E87,'ほし長南)'!E87)</f>
        <v>412930000</v>
      </c>
      <c r="F87" s="24">
        <f>SUM(本部!F87,びおとーぷ!F87,居宅1!F87,ほしの郷!F87,'ほし長南)'!F87)</f>
        <v>-409680000</v>
      </c>
      <c r="G87" s="25">
        <f t="shared" si="1"/>
        <v>3250000</v>
      </c>
    </row>
    <row r="88" spans="1:7" ht="30" customHeight="1" x14ac:dyDescent="0.15">
      <c r="A88" s="85"/>
      <c r="B88" s="85"/>
      <c r="C88" s="6" t="s">
        <v>74</v>
      </c>
      <c r="D88" s="6"/>
      <c r="E88" s="24">
        <f>SUM(本部!E88,びおとーぷ!E88,居宅1!E88,ほしの郷!E88,'ほし長南)'!E88)</f>
        <v>0</v>
      </c>
      <c r="F88" s="24">
        <f>SUM(本部!F88,びおとーぷ!F88,居宅1!F88,ほしの郷!F88,'ほし長南)'!F88)</f>
        <v>0</v>
      </c>
      <c r="G88" s="25">
        <f t="shared" si="1"/>
        <v>0</v>
      </c>
    </row>
    <row r="89" spans="1:7" ht="30" customHeight="1" x14ac:dyDescent="0.15">
      <c r="A89" s="85"/>
      <c r="B89" s="85"/>
      <c r="C89" s="6" t="s">
        <v>75</v>
      </c>
      <c r="D89" s="6"/>
      <c r="E89" s="24">
        <f>SUM(本部!E89,びおとーぷ!E89,居宅1!E89,ほしの郷!E89,'ほし長南)'!E89)</f>
        <v>0</v>
      </c>
      <c r="F89" s="24">
        <f>SUM(本部!F89,びおとーぷ!F89,居宅1!F89,ほしの郷!F89,'ほし長南)'!F89)</f>
        <v>0</v>
      </c>
      <c r="G89" s="25">
        <f t="shared" si="1"/>
        <v>0</v>
      </c>
    </row>
    <row r="90" spans="1:7" ht="30" customHeight="1" x14ac:dyDescent="0.15">
      <c r="A90" s="85"/>
      <c r="B90" s="85"/>
      <c r="C90" s="6" t="s">
        <v>76</v>
      </c>
      <c r="D90" s="6"/>
      <c r="E90" s="24">
        <f>SUM(本部!E90,びおとーぷ!E90,居宅1!E90,ほしの郷!E90,'ほし長南)'!E90)</f>
        <v>638000000</v>
      </c>
      <c r="F90" s="24">
        <f>SUM(本部!F90,びおとーぷ!F90,居宅1!F90,ほしの郷!F90,'ほし長南)'!F90)</f>
        <v>87300000</v>
      </c>
      <c r="G90" s="25">
        <f t="shared" si="1"/>
        <v>725300000</v>
      </c>
    </row>
    <row r="91" spans="1:7" ht="30" customHeight="1" x14ac:dyDescent="0.15">
      <c r="A91" s="85"/>
      <c r="B91" s="86"/>
      <c r="C91" s="14" t="s">
        <v>77</v>
      </c>
      <c r="D91" s="13"/>
      <c r="E91" s="26">
        <f>SUM(E85,E88,E90)</f>
        <v>1050930000</v>
      </c>
      <c r="F91" s="26">
        <f>SUM(本部!F91,びおとーぷ!F91,居宅1!F91,ほしの郷!F91,'ほし長南)'!F91)</f>
        <v>87300000</v>
      </c>
      <c r="G91" s="27">
        <f t="shared" si="1"/>
        <v>1138230000</v>
      </c>
    </row>
    <row r="92" spans="1:7" ht="30" customHeight="1" x14ac:dyDescent="0.15">
      <c r="A92" s="85"/>
      <c r="B92" s="84" t="s">
        <v>123</v>
      </c>
      <c r="C92" s="9" t="s">
        <v>78</v>
      </c>
      <c r="D92" s="9"/>
      <c r="E92" s="21">
        <f>SUM(本部!E92,びおとーぷ!E92,居宅1!E92,ほしの郷!E92,'ほし長南)'!E92)</f>
        <v>39500000</v>
      </c>
      <c r="F92" s="21">
        <f>SUM(本部!F92,びおとーぷ!F92,居宅1!F92,ほしの郷!F92,'ほし長南)'!F92)</f>
        <v>1972000</v>
      </c>
      <c r="G92" s="22">
        <f t="shared" si="1"/>
        <v>41472000</v>
      </c>
    </row>
    <row r="93" spans="1:7" ht="30" customHeight="1" x14ac:dyDescent="0.15">
      <c r="A93" s="85"/>
      <c r="B93" s="85"/>
      <c r="C93" s="6" t="s">
        <v>79</v>
      </c>
      <c r="D93" s="6"/>
      <c r="E93" s="24">
        <f>SUM(本部!E93,びおとーぷ!E93,居宅1!E93,ほしの郷!E93,'ほし長南)'!E93)</f>
        <v>922846000</v>
      </c>
      <c r="F93" s="24">
        <f>SUM(本部!F93,びおとーぷ!F93,居宅1!F93,ほしの郷!F93,'ほし長南)'!F93)</f>
        <v>-3866000</v>
      </c>
      <c r="G93" s="25">
        <f t="shared" si="1"/>
        <v>918980000</v>
      </c>
    </row>
    <row r="94" spans="1:7" ht="30" customHeight="1" x14ac:dyDescent="0.15">
      <c r="A94" s="85"/>
      <c r="B94" s="85"/>
      <c r="C94" s="6" t="s">
        <v>80</v>
      </c>
      <c r="D94" s="6"/>
      <c r="E94" s="24">
        <f>SUM(本部!E94,びおとーぷ!E94,居宅1!E94,ほしの郷!E94,'ほし長南)'!E94)</f>
        <v>0</v>
      </c>
      <c r="F94" s="24">
        <f>SUM(本部!F94,びおとーぷ!F94,居宅1!F94,ほしの郷!F94,'ほし長南)'!F94)</f>
        <v>0</v>
      </c>
      <c r="G94" s="25">
        <f t="shared" si="1"/>
        <v>0</v>
      </c>
    </row>
    <row r="95" spans="1:7" ht="30" customHeight="1" x14ac:dyDescent="0.15">
      <c r="A95" s="85"/>
      <c r="B95" s="85"/>
      <c r="C95" s="6" t="s">
        <v>81</v>
      </c>
      <c r="D95" s="6"/>
      <c r="E95" s="24">
        <f>SUM(本部!E95,びおとーぷ!E95,居宅1!E95,ほしの郷!E95,'ほし長南)'!E95)</f>
        <v>840120000</v>
      </c>
      <c r="F95" s="24">
        <f>SUM(本部!F95,びおとーぷ!F95,居宅1!F95,ほしの郷!F95,'ほし長南)'!F95)</f>
        <v>0</v>
      </c>
      <c r="G95" s="25">
        <f t="shared" si="1"/>
        <v>840120000</v>
      </c>
    </row>
    <row r="96" spans="1:7" ht="30" customHeight="1" x14ac:dyDescent="0.15">
      <c r="A96" s="85"/>
      <c r="B96" s="85"/>
      <c r="C96" s="6" t="s">
        <v>82</v>
      </c>
      <c r="D96" s="6"/>
      <c r="E96" s="24">
        <f>SUM(本部!E96,びおとーぷ!E96,居宅1!E96,ほしの郷!E96,'ほし長南)'!E96)</f>
        <v>0</v>
      </c>
      <c r="F96" s="24">
        <f>SUM(本部!F96,びおとーぷ!F96,居宅1!F96,ほしの郷!F96,'ほし長南)'!F96)</f>
        <v>1590000</v>
      </c>
      <c r="G96" s="25">
        <f t="shared" si="1"/>
        <v>1590000</v>
      </c>
    </row>
    <row r="97" spans="1:7" ht="30" customHeight="1" x14ac:dyDescent="0.15">
      <c r="A97" s="85"/>
      <c r="B97" s="85"/>
      <c r="C97" s="6" t="s">
        <v>83</v>
      </c>
      <c r="D97" s="6"/>
      <c r="E97" s="24">
        <f>SUM(本部!E97,びおとーぷ!E97,居宅1!E97,ほしの郷!E97,'ほし長南)'!E97)</f>
        <v>67848000</v>
      </c>
      <c r="F97" s="24">
        <f>SUM(本部!F97,びおとーぷ!F97,居宅1!F97,ほしの郷!F97,'ほし長南)'!F97)</f>
        <v>-5606000</v>
      </c>
      <c r="G97" s="25">
        <f t="shared" si="1"/>
        <v>62242000</v>
      </c>
    </row>
    <row r="98" spans="1:7" ht="30" customHeight="1" x14ac:dyDescent="0.15">
      <c r="A98" s="85"/>
      <c r="B98" s="85"/>
      <c r="C98" s="6" t="s">
        <v>84</v>
      </c>
      <c r="D98" s="6"/>
      <c r="E98" s="24">
        <f>SUM(本部!E98,びおとーぷ!E98,居宅1!E98,ほしの郷!E98,'ほし長南)'!E98)</f>
        <v>14878000</v>
      </c>
      <c r="F98" s="24">
        <f>SUM(本部!F98,びおとーぷ!F98,居宅1!F98,ほしの郷!F98,'ほし長南)'!F98)</f>
        <v>150000</v>
      </c>
      <c r="G98" s="25">
        <f t="shared" si="1"/>
        <v>15028000</v>
      </c>
    </row>
    <row r="99" spans="1:7" ht="30" customHeight="1" x14ac:dyDescent="0.15">
      <c r="A99" s="85"/>
      <c r="B99" s="86"/>
      <c r="C99" s="13" t="s">
        <v>85</v>
      </c>
      <c r="D99" s="13"/>
      <c r="E99" s="26">
        <f>SUM(E92,E93)</f>
        <v>962346000</v>
      </c>
      <c r="F99" s="26">
        <f>SUM(本部!F99,びおとーぷ!F99,居宅1!F99,ほしの郷!F99,'ほし長南)'!F99)</f>
        <v>-1894000</v>
      </c>
      <c r="G99" s="27">
        <f t="shared" si="1"/>
        <v>960452000</v>
      </c>
    </row>
    <row r="100" spans="1:7" ht="42" customHeight="1" x14ac:dyDescent="0.15">
      <c r="A100" s="10"/>
      <c r="B100" s="12"/>
      <c r="C100" s="11" t="s">
        <v>86</v>
      </c>
      <c r="D100" s="11"/>
      <c r="E100" s="39">
        <f>E91-E99</f>
        <v>88584000</v>
      </c>
      <c r="F100" s="39">
        <f>SUM(本部!F100,びおとーぷ!F100,居宅1!F100,ほしの郷!F100,'ほし長南)'!F100)</f>
        <v>89194000</v>
      </c>
      <c r="G100" s="40">
        <f t="shared" si="1"/>
        <v>177778000</v>
      </c>
    </row>
    <row r="101" spans="1:7" ht="30" customHeight="1" x14ac:dyDescent="0.15">
      <c r="A101" s="81" t="s">
        <v>126</v>
      </c>
      <c r="B101" s="84" t="s">
        <v>124</v>
      </c>
      <c r="C101" s="9" t="s">
        <v>87</v>
      </c>
      <c r="D101" s="9"/>
      <c r="E101" s="21">
        <f>SUM(本部!E101,びおとーぷ!E101,居宅1!E101,ほしの郷!E101,'ほし長南)'!E101)</f>
        <v>860000</v>
      </c>
      <c r="F101" s="21">
        <f>SUM(本部!F101,びおとーぷ!F101,居宅1!F101,ほしの郷!F101,'ほし長南)'!F101)</f>
        <v>0</v>
      </c>
      <c r="G101" s="22">
        <f t="shared" si="1"/>
        <v>860000</v>
      </c>
    </row>
    <row r="102" spans="1:7" ht="30" customHeight="1" x14ac:dyDescent="0.15">
      <c r="A102" s="82"/>
      <c r="B102" s="85"/>
      <c r="C102" s="6" t="s">
        <v>88</v>
      </c>
      <c r="D102" s="6"/>
      <c r="E102" s="24">
        <f>SUM(本部!E102,びおとーぷ!E102,居宅1!E102,ほしの郷!E102,'ほし長南)'!E102)</f>
        <v>860000</v>
      </c>
      <c r="F102" s="24">
        <f>SUM(本部!F102,びおとーぷ!F102,居宅1!F102,ほしの郷!F102,'ほし長南)'!F102)</f>
        <v>0</v>
      </c>
      <c r="G102" s="25">
        <f t="shared" si="1"/>
        <v>860000</v>
      </c>
    </row>
    <row r="103" spans="1:7" ht="30" customHeight="1" x14ac:dyDescent="0.15">
      <c r="A103" s="82"/>
      <c r="B103" s="85"/>
      <c r="C103" s="6" t="s">
        <v>106</v>
      </c>
      <c r="D103" s="6"/>
      <c r="E103" s="24">
        <f>SUM(本部!E103,びおとーぷ!E103,居宅1!E103,ほしの郷!E103,'ほし長南)'!E103)</f>
        <v>60000000</v>
      </c>
      <c r="F103" s="24">
        <f>SUM(本部!F103,びおとーぷ!F103,居宅1!F103,ほしの郷!F103,'ほし長南)'!F103)</f>
        <v>-60000000</v>
      </c>
      <c r="G103" s="25">
        <f t="shared" si="1"/>
        <v>0</v>
      </c>
    </row>
    <row r="104" spans="1:7" ht="30" customHeight="1" x14ac:dyDescent="0.15">
      <c r="A104" s="82"/>
      <c r="B104" s="85"/>
      <c r="C104" s="6" t="s">
        <v>89</v>
      </c>
      <c r="D104" s="6"/>
      <c r="E104" s="24">
        <f>SUM(本部!E104,びおとーぷ!E104,居宅1!E104,ほしの郷!E104,'ほし長南)'!E104)</f>
        <v>4500000</v>
      </c>
      <c r="F104" s="24">
        <f>SUM(本部!F104,びおとーぷ!F104,居宅1!F104,ほしの郷!F104,'ほし長南)'!F104)</f>
        <v>0</v>
      </c>
      <c r="G104" s="25">
        <f t="shared" si="1"/>
        <v>4500000</v>
      </c>
    </row>
    <row r="105" spans="1:7" ht="30" customHeight="1" x14ac:dyDescent="0.15">
      <c r="A105" s="82"/>
      <c r="B105" s="85"/>
      <c r="C105" s="6" t="s">
        <v>90</v>
      </c>
      <c r="D105" s="6"/>
      <c r="E105" s="24">
        <f>SUM(本部!E105,びおとーぷ!E105,居宅1!E105,ほしの郷!E105,'ほし長南)'!E105)</f>
        <v>4500000</v>
      </c>
      <c r="F105" s="24">
        <f>SUM(本部!F105,びおとーぷ!F105,居宅1!F105,ほしの郷!F105,'ほし長南)'!F105)</f>
        <v>0</v>
      </c>
      <c r="G105" s="25">
        <f t="shared" si="1"/>
        <v>4500000</v>
      </c>
    </row>
    <row r="106" spans="1:7" ht="30" customHeight="1" x14ac:dyDescent="0.15">
      <c r="A106" s="82"/>
      <c r="B106" s="86"/>
      <c r="C106" s="13" t="s">
        <v>91</v>
      </c>
      <c r="D106" s="13"/>
      <c r="E106" s="26">
        <f>SUM(E101,E103,E104)</f>
        <v>65360000</v>
      </c>
      <c r="F106" s="26">
        <f>SUM(本部!F106,びおとーぷ!F106,居宅1!F106,ほしの郷!F106,'ほし長南)'!F106)</f>
        <v>-60000000</v>
      </c>
      <c r="G106" s="27">
        <f t="shared" si="1"/>
        <v>5360000</v>
      </c>
    </row>
    <row r="107" spans="1:7" ht="30" customHeight="1" x14ac:dyDescent="0.15">
      <c r="A107" s="82"/>
      <c r="B107" s="84" t="s">
        <v>123</v>
      </c>
      <c r="C107" s="9" t="s">
        <v>92</v>
      </c>
      <c r="D107" s="9"/>
      <c r="E107" s="21">
        <f>SUM(本部!E107,びおとーぷ!E107,居宅1!E107,ほしの郷!E107,'ほし長南)'!E107)</f>
        <v>1050000</v>
      </c>
      <c r="F107" s="21">
        <f>SUM(本部!F107,びおとーぷ!F107,居宅1!F107,ほしの郷!F107,'ほし長南)'!F107)</f>
        <v>1150000</v>
      </c>
      <c r="G107" s="22">
        <f t="shared" si="1"/>
        <v>2200000</v>
      </c>
    </row>
    <row r="108" spans="1:7" ht="30" customHeight="1" x14ac:dyDescent="0.15">
      <c r="A108" s="82"/>
      <c r="B108" s="85"/>
      <c r="C108" s="6" t="s">
        <v>93</v>
      </c>
      <c r="D108" s="6"/>
      <c r="E108" s="24">
        <f>SUM(本部!E108,びおとーぷ!E108,居宅1!E108,ほしの郷!E108,'ほし長南)'!E108)</f>
        <v>1050000</v>
      </c>
      <c r="F108" s="24">
        <f>SUM(本部!F108,びおとーぷ!F108,居宅1!F108,ほしの郷!F108,'ほし長南)'!F108)</f>
        <v>1150000</v>
      </c>
      <c r="G108" s="25">
        <f t="shared" si="1"/>
        <v>2200000</v>
      </c>
    </row>
    <row r="109" spans="1:7" ht="30" customHeight="1" x14ac:dyDescent="0.15">
      <c r="A109" s="82"/>
      <c r="B109" s="85"/>
      <c r="C109" s="6" t="s">
        <v>94</v>
      </c>
      <c r="D109" s="6"/>
      <c r="E109" s="24">
        <f>SUM(本部!E109,びおとーぷ!E109,居宅1!E109,ほしの郷!E109,'ほし長南)'!E109)</f>
        <v>29700000</v>
      </c>
      <c r="F109" s="24">
        <f>SUM(本部!F109,びおとーぷ!F109,居宅1!F109,ほしの郷!F109,'ほし長南)'!F109)</f>
        <v>-29700000</v>
      </c>
      <c r="G109" s="25">
        <f t="shared" si="1"/>
        <v>0</v>
      </c>
    </row>
    <row r="110" spans="1:7" ht="30" customHeight="1" x14ac:dyDescent="0.15">
      <c r="A110" s="82"/>
      <c r="B110" s="85"/>
      <c r="C110" s="6" t="s">
        <v>95</v>
      </c>
      <c r="D110" s="6"/>
      <c r="E110" s="24">
        <f>SUM(本部!E110,びおとーぷ!E110,居宅1!E110,ほしの郷!E110,'ほし長南)'!E110)</f>
        <v>4500000</v>
      </c>
      <c r="F110" s="24">
        <f>SUM(本部!F110,びおとーぷ!F110,居宅1!F110,ほしの郷!F110,'ほし長南)'!F110)</f>
        <v>-1000000</v>
      </c>
      <c r="G110" s="25">
        <f t="shared" si="1"/>
        <v>3500000</v>
      </c>
    </row>
    <row r="111" spans="1:7" ht="30" customHeight="1" x14ac:dyDescent="0.15">
      <c r="A111" s="82"/>
      <c r="B111" s="85"/>
      <c r="C111" s="6" t="s">
        <v>96</v>
      </c>
      <c r="D111" s="6"/>
      <c r="E111" s="24">
        <f>SUM(本部!E111,びおとーぷ!E111,居宅1!E111,ほしの郷!E111,'ほし長南)'!E111)</f>
        <v>4500000</v>
      </c>
      <c r="F111" s="24">
        <f>SUM(本部!F111,びおとーぷ!F111,居宅1!F111,ほしの郷!F111,'ほし長南)'!F111)</f>
        <v>-1000000</v>
      </c>
      <c r="G111" s="25">
        <f t="shared" si="1"/>
        <v>3500000</v>
      </c>
    </row>
    <row r="112" spans="1:7" ht="30" customHeight="1" x14ac:dyDescent="0.15">
      <c r="A112" s="82"/>
      <c r="B112" s="86"/>
      <c r="C112" s="13" t="s">
        <v>97</v>
      </c>
      <c r="D112" s="13"/>
      <c r="E112" s="26">
        <f>SUM(E107,E109,E110)</f>
        <v>35250000</v>
      </c>
      <c r="F112" s="26">
        <f>SUM(本部!F112,びおとーぷ!F112,居宅1!F112,ほしの郷!F112,'ほし長南)'!F112)</f>
        <v>-29550000</v>
      </c>
      <c r="G112" s="27">
        <f t="shared" si="1"/>
        <v>5700000</v>
      </c>
    </row>
    <row r="113" spans="1:7" ht="30" customHeight="1" x14ac:dyDescent="0.15">
      <c r="A113" s="83"/>
      <c r="B113" s="78" t="s">
        <v>98</v>
      </c>
      <c r="C113" s="79"/>
      <c r="D113" s="80"/>
      <c r="E113" s="26">
        <f>E106-E112</f>
        <v>30110000</v>
      </c>
      <c r="F113" s="26">
        <f>SUM(本部!F113,びおとーぷ!F113,居宅1!F113,ほしの郷!F113,'ほし長南)'!F113)</f>
        <v>-30450000</v>
      </c>
      <c r="G113" s="27">
        <f t="shared" si="1"/>
        <v>-340000</v>
      </c>
    </row>
    <row r="114" spans="1:7" ht="48" customHeight="1" x14ac:dyDescent="0.15">
      <c r="A114" s="7"/>
      <c r="B114" s="8"/>
      <c r="C114" s="9" t="s">
        <v>99</v>
      </c>
      <c r="D114" s="9"/>
      <c r="E114" s="21"/>
      <c r="F114" s="21">
        <f>SUM(本部!F114,びおとーぷ!F114,居宅1!F114,ほしの郷!F114,'ほし長南)'!F114)</f>
        <v>0</v>
      </c>
      <c r="G114" s="22">
        <f t="shared" si="1"/>
        <v>0</v>
      </c>
    </row>
    <row r="115" spans="1:7" ht="30" customHeight="1" x14ac:dyDescent="0.15">
      <c r="A115" s="78" t="s">
        <v>100</v>
      </c>
      <c r="B115" s="79"/>
      <c r="C115" s="79"/>
      <c r="D115" s="80"/>
      <c r="E115" s="26">
        <f>E84+E100+E113-E114</f>
        <v>135742400</v>
      </c>
      <c r="F115" s="26">
        <f>SUM(本部!F115,びおとーぷ!F115,居宅1!F115,ほしの郷!F115,'ほし長南)'!F115)</f>
        <v>30880000</v>
      </c>
      <c r="G115" s="27">
        <f t="shared" si="1"/>
        <v>166622400</v>
      </c>
    </row>
    <row r="116" spans="1:7" ht="30" customHeight="1" x14ac:dyDescent="0.15">
      <c r="A116" s="18"/>
      <c r="B116" s="18"/>
      <c r="C116" s="18"/>
      <c r="D116" s="18"/>
      <c r="E116" s="23"/>
      <c r="F116" s="23">
        <f>SUM(本部!F116,びおとーぷ!F116,居宅1!F116,ほしの郷!F116,'ほし長南)'!F116)</f>
        <v>0</v>
      </c>
      <c r="G116" s="44">
        <f t="shared" si="1"/>
        <v>0</v>
      </c>
    </row>
    <row r="117" spans="1:7" ht="30" customHeight="1" x14ac:dyDescent="0.15">
      <c r="A117" s="78" t="s">
        <v>101</v>
      </c>
      <c r="B117" s="79"/>
      <c r="C117" s="79"/>
      <c r="D117" s="80"/>
      <c r="E117" s="26">
        <f>SUM(本部!E117,びおとーぷ!E117,居宅1!E117,ほしの郷!E117,'ほし長南)'!E117)</f>
        <v>68436377</v>
      </c>
      <c r="F117" s="26">
        <f>SUM(本部!F117,びおとーぷ!F117,居宅1!F117,ほしの郷!F117,'ほし長南)'!F117)</f>
        <v>0</v>
      </c>
      <c r="G117" s="27">
        <f t="shared" si="1"/>
        <v>68436377</v>
      </c>
    </row>
    <row r="118" spans="1:7" ht="30" customHeight="1" x14ac:dyDescent="0.15">
      <c r="A118" s="78" t="s">
        <v>102</v>
      </c>
      <c r="B118" s="79"/>
      <c r="C118" s="79"/>
      <c r="D118" s="80"/>
      <c r="E118" s="26">
        <f>E115+E117</f>
        <v>204178777</v>
      </c>
      <c r="F118" s="26">
        <f>SUM(本部!F118,びおとーぷ!F118,居宅1!F118,ほしの郷!F118,'ほし長南)'!F118)</f>
        <v>30880000</v>
      </c>
      <c r="G118" s="27">
        <f>SUM(E118:F118)</f>
        <v>235058777</v>
      </c>
    </row>
  </sheetData>
  <mergeCells count="17">
    <mergeCell ref="A1:G1"/>
    <mergeCell ref="A2:G2"/>
    <mergeCell ref="B85:B91"/>
    <mergeCell ref="B92:B99"/>
    <mergeCell ref="A85:A99"/>
    <mergeCell ref="B5:B22"/>
    <mergeCell ref="C22:D22"/>
    <mergeCell ref="A5:A84"/>
    <mergeCell ref="B23:B83"/>
    <mergeCell ref="A4:D4"/>
    <mergeCell ref="B113:D113"/>
    <mergeCell ref="A101:A113"/>
    <mergeCell ref="A115:D115"/>
    <mergeCell ref="A117:D117"/>
    <mergeCell ref="A118:D118"/>
    <mergeCell ref="B101:B106"/>
    <mergeCell ref="B107:B1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102" zoomScaleNormal="100" workbookViewId="0">
      <selection activeCell="E119" sqref="E119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16384" width="9" style="1"/>
  </cols>
  <sheetData>
    <row r="1" spans="1:7" s="3" customFormat="1" ht="30" customHeight="1" x14ac:dyDescent="0.15">
      <c r="A1" s="87" t="s">
        <v>111</v>
      </c>
      <c r="B1" s="88"/>
      <c r="C1" s="88"/>
      <c r="D1" s="88"/>
      <c r="E1" s="88"/>
      <c r="F1" s="88"/>
      <c r="G1" s="88"/>
    </row>
    <row r="2" spans="1:7" s="3" customFormat="1" ht="17.25" customHeight="1" x14ac:dyDescent="0.15">
      <c r="A2" s="89" t="str">
        <f>全体!A2</f>
        <v>(自　平成29年4月1日　　至　平成30年3月31日)</v>
      </c>
      <c r="B2" s="89"/>
      <c r="C2" s="89"/>
      <c r="D2" s="89"/>
      <c r="E2" s="89"/>
      <c r="F2" s="89"/>
      <c r="G2" s="89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116</v>
      </c>
    </row>
    <row r="4" spans="1:7" ht="30" customHeight="1" x14ac:dyDescent="0.15">
      <c r="A4" s="90" t="s">
        <v>105</v>
      </c>
      <c r="B4" s="91"/>
      <c r="C4" s="91"/>
      <c r="D4" s="92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3" t="s">
        <v>104</v>
      </c>
      <c r="B5" s="93" t="s">
        <v>122</v>
      </c>
      <c r="C5" s="20" t="s">
        <v>0</v>
      </c>
      <c r="D5" s="20"/>
      <c r="E5" s="45">
        <f>SUM(E6,E7,E10,E11,E12)</f>
        <v>0</v>
      </c>
      <c r="F5" s="45">
        <f>SUM(F6,F7,F10,F11,F12)</f>
        <v>0</v>
      </c>
      <c r="G5" s="22">
        <f>SUM(E5:F5)</f>
        <v>0</v>
      </c>
    </row>
    <row r="6" spans="1:7" ht="30" customHeight="1" x14ac:dyDescent="0.15">
      <c r="A6" s="94"/>
      <c r="B6" s="94"/>
      <c r="C6" s="23" t="s">
        <v>1</v>
      </c>
      <c r="D6" s="23"/>
      <c r="E6" s="24"/>
      <c r="F6" s="24">
        <v>0</v>
      </c>
      <c r="G6" s="25">
        <f t="shared" ref="G6:G69" si="0">SUM(E6:F6)</f>
        <v>0</v>
      </c>
    </row>
    <row r="7" spans="1:7" ht="30" customHeight="1" x14ac:dyDescent="0.15">
      <c r="A7" s="94"/>
      <c r="B7" s="94"/>
      <c r="C7" s="23" t="s">
        <v>2</v>
      </c>
      <c r="D7" s="23"/>
      <c r="E7" s="24">
        <f>SUM(E8,E9)</f>
        <v>0</v>
      </c>
      <c r="F7" s="24">
        <f>SUM(F8,F9)</f>
        <v>0</v>
      </c>
      <c r="G7" s="25">
        <f t="shared" si="0"/>
        <v>0</v>
      </c>
    </row>
    <row r="8" spans="1:7" ht="30" customHeight="1" x14ac:dyDescent="0.15">
      <c r="A8" s="94"/>
      <c r="B8" s="94"/>
      <c r="C8" s="23" t="s">
        <v>3</v>
      </c>
      <c r="D8" s="23"/>
      <c r="E8" s="24"/>
      <c r="F8" s="24">
        <v>0</v>
      </c>
      <c r="G8" s="25">
        <f t="shared" si="0"/>
        <v>0</v>
      </c>
    </row>
    <row r="9" spans="1:7" ht="30" customHeight="1" x14ac:dyDescent="0.15">
      <c r="A9" s="94"/>
      <c r="B9" s="94"/>
      <c r="C9" s="23" t="s">
        <v>4</v>
      </c>
      <c r="D9" s="23"/>
      <c r="E9" s="24"/>
      <c r="F9" s="24">
        <v>0</v>
      </c>
      <c r="G9" s="25">
        <f t="shared" si="0"/>
        <v>0</v>
      </c>
    </row>
    <row r="10" spans="1:7" ht="30" customHeight="1" x14ac:dyDescent="0.15">
      <c r="A10" s="94"/>
      <c r="B10" s="94"/>
      <c r="C10" s="23" t="s">
        <v>5</v>
      </c>
      <c r="D10" s="23"/>
      <c r="E10" s="24">
        <v>0</v>
      </c>
      <c r="F10" s="24">
        <v>0</v>
      </c>
      <c r="G10" s="25">
        <f t="shared" si="0"/>
        <v>0</v>
      </c>
    </row>
    <row r="11" spans="1:7" ht="30" customHeight="1" x14ac:dyDescent="0.15">
      <c r="A11" s="94"/>
      <c r="B11" s="94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4"/>
      <c r="B12" s="94"/>
      <c r="C12" s="23" t="s">
        <v>7</v>
      </c>
      <c r="D12" s="23"/>
      <c r="E12" s="24">
        <v>0</v>
      </c>
      <c r="F12" s="24">
        <v>0</v>
      </c>
      <c r="G12" s="25">
        <f t="shared" si="0"/>
        <v>0</v>
      </c>
    </row>
    <row r="13" spans="1:7" ht="30" customHeight="1" x14ac:dyDescent="0.15">
      <c r="A13" s="94"/>
      <c r="B13" s="94"/>
      <c r="C13" s="23" t="s">
        <v>8</v>
      </c>
      <c r="D13" s="23"/>
      <c r="E13" s="46">
        <f>SUM(E14)</f>
        <v>0</v>
      </c>
      <c r="F13" s="46">
        <f>SUM(F14)</f>
        <v>0</v>
      </c>
      <c r="G13" s="25">
        <f t="shared" si="0"/>
        <v>0</v>
      </c>
    </row>
    <row r="14" spans="1:7" ht="30" customHeight="1" x14ac:dyDescent="0.15">
      <c r="A14" s="94"/>
      <c r="B14" s="94"/>
      <c r="C14" s="23" t="s">
        <v>9</v>
      </c>
      <c r="D14" s="23"/>
      <c r="E14" s="24"/>
      <c r="F14" s="24">
        <v>0</v>
      </c>
      <c r="G14" s="25">
        <f t="shared" si="0"/>
        <v>0</v>
      </c>
    </row>
    <row r="15" spans="1:7" ht="30" customHeight="1" x14ac:dyDescent="0.15">
      <c r="A15" s="94"/>
      <c r="B15" s="94"/>
      <c r="C15" s="23" t="s">
        <v>10</v>
      </c>
      <c r="D15" s="23"/>
      <c r="E15" s="46">
        <f>SUM(E16)</f>
        <v>0</v>
      </c>
      <c r="F15" s="46">
        <f>SUM(F16)</f>
        <v>0</v>
      </c>
      <c r="G15" s="25">
        <f t="shared" si="0"/>
        <v>0</v>
      </c>
    </row>
    <row r="16" spans="1:7" ht="30" customHeight="1" x14ac:dyDescent="0.15">
      <c r="A16" s="94"/>
      <c r="B16" s="94"/>
      <c r="C16" s="23" t="s">
        <v>7</v>
      </c>
      <c r="D16" s="23"/>
      <c r="E16" s="24"/>
      <c r="F16" s="24">
        <v>0</v>
      </c>
      <c r="G16" s="25">
        <f t="shared" si="0"/>
        <v>0</v>
      </c>
    </row>
    <row r="17" spans="1:7" ht="30" customHeight="1" x14ac:dyDescent="0.15">
      <c r="A17" s="94"/>
      <c r="B17" s="94"/>
      <c r="C17" s="23" t="s">
        <v>11</v>
      </c>
      <c r="D17" s="23"/>
      <c r="E17" s="46">
        <v>0</v>
      </c>
      <c r="F17" s="24">
        <v>0</v>
      </c>
      <c r="G17" s="25">
        <f t="shared" si="0"/>
        <v>0</v>
      </c>
    </row>
    <row r="18" spans="1:7" ht="30" customHeight="1" x14ac:dyDescent="0.15">
      <c r="A18" s="94"/>
      <c r="B18" s="94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7" ht="30" customHeight="1" x14ac:dyDescent="0.15">
      <c r="A19" s="94"/>
      <c r="B19" s="94"/>
      <c r="C19" s="23" t="s">
        <v>12</v>
      </c>
      <c r="D19" s="23"/>
      <c r="E19" s="46">
        <v>400</v>
      </c>
      <c r="F19" s="24">
        <v>0</v>
      </c>
      <c r="G19" s="25">
        <f t="shared" si="0"/>
        <v>400</v>
      </c>
    </row>
    <row r="20" spans="1:7" ht="30" customHeight="1" x14ac:dyDescent="0.15">
      <c r="A20" s="94"/>
      <c r="B20" s="94"/>
      <c r="C20" s="23" t="s">
        <v>13</v>
      </c>
      <c r="D20" s="23"/>
      <c r="E20" s="46">
        <f>SUM(E21)</f>
        <v>0</v>
      </c>
      <c r="F20" s="46">
        <f>SUM(F21)</f>
        <v>0</v>
      </c>
      <c r="G20" s="25">
        <f t="shared" si="0"/>
        <v>0</v>
      </c>
    </row>
    <row r="21" spans="1:7" ht="30" customHeight="1" x14ac:dyDescent="0.15">
      <c r="A21" s="94"/>
      <c r="B21" s="94"/>
      <c r="C21" s="23" t="s">
        <v>14</v>
      </c>
      <c r="D21" s="23"/>
      <c r="E21" s="24"/>
      <c r="F21" s="24">
        <v>0</v>
      </c>
      <c r="G21" s="25">
        <f t="shared" si="0"/>
        <v>0</v>
      </c>
    </row>
    <row r="22" spans="1:7" ht="30" customHeight="1" x14ac:dyDescent="0.15">
      <c r="A22" s="94"/>
      <c r="B22" s="95"/>
      <c r="C22" s="90" t="s">
        <v>103</v>
      </c>
      <c r="D22" s="92"/>
      <c r="E22" s="26">
        <f>SUM(E5,,E13,E15,E17,E18,E19,E20)</f>
        <v>400</v>
      </c>
      <c r="F22" s="26">
        <f>SUM(F5,,F13,F15,F17,F18,F19,F20)</f>
        <v>0</v>
      </c>
      <c r="G22" s="27">
        <f t="shared" si="0"/>
        <v>400</v>
      </c>
    </row>
    <row r="23" spans="1:7" ht="30" customHeight="1" x14ac:dyDescent="0.15">
      <c r="A23" s="94"/>
      <c r="B23" s="93" t="s">
        <v>123</v>
      </c>
      <c r="C23" s="72" t="s">
        <v>15</v>
      </c>
      <c r="D23" s="73"/>
      <c r="E23" s="51">
        <f>SUM(E24:E31)</f>
        <v>0</v>
      </c>
      <c r="F23" s="51">
        <f>SUM(F24:F31)</f>
        <v>0</v>
      </c>
      <c r="G23" s="74">
        <f t="shared" si="0"/>
        <v>0</v>
      </c>
    </row>
    <row r="24" spans="1:7" ht="30" customHeight="1" x14ac:dyDescent="0.15">
      <c r="A24" s="94"/>
      <c r="B24" s="94"/>
      <c r="C24" s="58" t="s">
        <v>107</v>
      </c>
      <c r="D24" s="59"/>
      <c r="E24" s="48"/>
      <c r="F24" s="48">
        <v>0</v>
      </c>
      <c r="G24" s="25">
        <f t="shared" si="0"/>
        <v>0</v>
      </c>
    </row>
    <row r="25" spans="1:7" ht="30" customHeight="1" x14ac:dyDescent="0.15">
      <c r="A25" s="94"/>
      <c r="B25" s="94"/>
      <c r="C25" s="35" t="s">
        <v>17</v>
      </c>
      <c r="D25" s="23"/>
      <c r="E25" s="24"/>
      <c r="F25" s="24">
        <v>0</v>
      </c>
      <c r="G25" s="25">
        <f t="shared" si="0"/>
        <v>0</v>
      </c>
    </row>
    <row r="26" spans="1:7" ht="30" customHeight="1" x14ac:dyDescent="0.15">
      <c r="A26" s="94"/>
      <c r="B26" s="94"/>
      <c r="C26" s="35" t="s">
        <v>18</v>
      </c>
      <c r="D26" s="23"/>
      <c r="E26" s="24"/>
      <c r="F26" s="24">
        <v>0</v>
      </c>
      <c r="G26" s="25">
        <f t="shared" si="0"/>
        <v>0</v>
      </c>
    </row>
    <row r="27" spans="1:7" ht="30" customHeight="1" x14ac:dyDescent="0.15">
      <c r="A27" s="94"/>
      <c r="B27" s="94"/>
      <c r="C27" s="35" t="s">
        <v>19</v>
      </c>
      <c r="D27" s="23"/>
      <c r="E27" s="24"/>
      <c r="F27" s="24">
        <v>0</v>
      </c>
      <c r="G27" s="25">
        <f t="shared" si="0"/>
        <v>0</v>
      </c>
    </row>
    <row r="28" spans="1:7" ht="30" customHeight="1" x14ac:dyDescent="0.15">
      <c r="A28" s="94"/>
      <c r="B28" s="94"/>
      <c r="C28" s="35" t="s">
        <v>20</v>
      </c>
      <c r="D28" s="23"/>
      <c r="E28" s="24"/>
      <c r="F28" s="24">
        <v>0</v>
      </c>
      <c r="G28" s="25">
        <f t="shared" si="0"/>
        <v>0</v>
      </c>
    </row>
    <row r="29" spans="1:7" ht="30" customHeight="1" x14ac:dyDescent="0.15">
      <c r="A29" s="94"/>
      <c r="B29" s="94"/>
      <c r="C29" s="35" t="s">
        <v>21</v>
      </c>
      <c r="D29" s="23"/>
      <c r="E29" s="24"/>
      <c r="F29" s="24">
        <v>0</v>
      </c>
      <c r="G29" s="25">
        <f t="shared" si="0"/>
        <v>0</v>
      </c>
    </row>
    <row r="30" spans="1:7" ht="30" customHeight="1" x14ac:dyDescent="0.15">
      <c r="A30" s="94"/>
      <c r="B30" s="94"/>
      <c r="C30" s="35" t="s">
        <v>22</v>
      </c>
      <c r="D30" s="23"/>
      <c r="E30" s="24"/>
      <c r="F30" s="24">
        <v>0</v>
      </c>
      <c r="G30" s="25">
        <f t="shared" si="0"/>
        <v>0</v>
      </c>
    </row>
    <row r="31" spans="1:7" ht="30" customHeight="1" x14ac:dyDescent="0.15">
      <c r="A31" s="94"/>
      <c r="B31" s="94"/>
      <c r="C31" s="35" t="s">
        <v>23</v>
      </c>
      <c r="D31" s="23"/>
      <c r="E31" s="24"/>
      <c r="F31" s="24">
        <v>0</v>
      </c>
      <c r="G31" s="25">
        <f t="shared" si="0"/>
        <v>0</v>
      </c>
    </row>
    <row r="32" spans="1:7" ht="30" customHeight="1" x14ac:dyDescent="0.15">
      <c r="A32" s="94"/>
      <c r="B32" s="94"/>
      <c r="C32" s="69" t="s">
        <v>24</v>
      </c>
      <c r="D32" s="70"/>
      <c r="E32" s="54">
        <f>SUM(E33:E55)</f>
        <v>0</v>
      </c>
      <c r="F32" s="54">
        <f>SUM(F33:F55)</f>
        <v>0</v>
      </c>
      <c r="G32" s="71">
        <f t="shared" si="0"/>
        <v>0</v>
      </c>
    </row>
    <row r="33" spans="1:7" ht="30" customHeight="1" x14ac:dyDescent="0.15">
      <c r="A33" s="94"/>
      <c r="B33" s="94"/>
      <c r="C33" s="35" t="s">
        <v>25</v>
      </c>
      <c r="D33" s="23"/>
      <c r="E33" s="24"/>
      <c r="F33" s="24">
        <v>0</v>
      </c>
      <c r="G33" s="25">
        <f t="shared" si="0"/>
        <v>0</v>
      </c>
    </row>
    <row r="34" spans="1:7" ht="30" customHeight="1" x14ac:dyDescent="0.15">
      <c r="A34" s="94"/>
      <c r="B34" s="94"/>
      <c r="C34" s="35" t="s">
        <v>26</v>
      </c>
      <c r="D34" s="23"/>
      <c r="E34" s="24"/>
      <c r="F34" s="24">
        <v>0</v>
      </c>
      <c r="G34" s="25">
        <f t="shared" si="0"/>
        <v>0</v>
      </c>
    </row>
    <row r="35" spans="1:7" ht="30" customHeight="1" x14ac:dyDescent="0.15">
      <c r="A35" s="94"/>
      <c r="B35" s="94"/>
      <c r="C35" s="35" t="s">
        <v>27</v>
      </c>
      <c r="D35" s="23"/>
      <c r="E35" s="24"/>
      <c r="F35" s="24">
        <v>0</v>
      </c>
      <c r="G35" s="25">
        <f t="shared" si="0"/>
        <v>0</v>
      </c>
    </row>
    <row r="36" spans="1:7" ht="30" customHeight="1" x14ac:dyDescent="0.15">
      <c r="A36" s="94"/>
      <c r="B36" s="94"/>
      <c r="C36" s="35" t="s">
        <v>28</v>
      </c>
      <c r="D36" s="23"/>
      <c r="E36" s="24"/>
      <c r="F36" s="24">
        <v>0</v>
      </c>
      <c r="G36" s="25">
        <f t="shared" si="0"/>
        <v>0</v>
      </c>
    </row>
    <row r="37" spans="1:7" ht="30" customHeight="1" x14ac:dyDescent="0.15">
      <c r="A37" s="94"/>
      <c r="B37" s="94"/>
      <c r="C37" s="35" t="s">
        <v>29</v>
      </c>
      <c r="D37" s="23"/>
      <c r="E37" s="24"/>
      <c r="F37" s="24">
        <v>0</v>
      </c>
      <c r="G37" s="25">
        <f t="shared" si="0"/>
        <v>0</v>
      </c>
    </row>
    <row r="38" spans="1:7" ht="30" customHeight="1" x14ac:dyDescent="0.15">
      <c r="A38" s="94"/>
      <c r="B38" s="94"/>
      <c r="C38" s="35" t="s">
        <v>30</v>
      </c>
      <c r="D38" s="23"/>
      <c r="E38" s="24"/>
      <c r="F38" s="24">
        <v>0</v>
      </c>
      <c r="G38" s="25">
        <f t="shared" si="0"/>
        <v>0</v>
      </c>
    </row>
    <row r="39" spans="1:7" ht="30" customHeight="1" x14ac:dyDescent="0.15">
      <c r="A39" s="94"/>
      <c r="B39" s="94"/>
      <c r="C39" s="35" t="s">
        <v>31</v>
      </c>
      <c r="D39" s="23"/>
      <c r="E39" s="24"/>
      <c r="F39" s="24">
        <v>0</v>
      </c>
      <c r="G39" s="25">
        <f t="shared" si="0"/>
        <v>0</v>
      </c>
    </row>
    <row r="40" spans="1:7" ht="30" customHeight="1" x14ac:dyDescent="0.15">
      <c r="A40" s="94"/>
      <c r="B40" s="94"/>
      <c r="C40" s="35" t="s">
        <v>32</v>
      </c>
      <c r="D40" s="23"/>
      <c r="E40" s="24"/>
      <c r="F40" s="24">
        <v>0</v>
      </c>
      <c r="G40" s="25">
        <f t="shared" si="0"/>
        <v>0</v>
      </c>
    </row>
    <row r="41" spans="1:7" ht="30" customHeight="1" x14ac:dyDescent="0.15">
      <c r="A41" s="94"/>
      <c r="B41" s="94"/>
      <c r="C41" s="35" t="s">
        <v>33</v>
      </c>
      <c r="D41" s="23"/>
      <c r="E41" s="24"/>
      <c r="F41" s="24">
        <v>0</v>
      </c>
      <c r="G41" s="25">
        <f t="shared" si="0"/>
        <v>0</v>
      </c>
    </row>
    <row r="42" spans="1:7" ht="30" customHeight="1" x14ac:dyDescent="0.15">
      <c r="A42" s="94"/>
      <c r="B42" s="94"/>
      <c r="C42" s="35" t="s">
        <v>34</v>
      </c>
      <c r="D42" s="23"/>
      <c r="E42" s="24"/>
      <c r="F42" s="24">
        <v>0</v>
      </c>
      <c r="G42" s="25">
        <f t="shared" si="0"/>
        <v>0</v>
      </c>
    </row>
    <row r="43" spans="1:7" ht="30" customHeight="1" x14ac:dyDescent="0.15">
      <c r="A43" s="94"/>
      <c r="B43" s="94"/>
      <c r="C43" s="35" t="s">
        <v>35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4"/>
      <c r="B44" s="94"/>
      <c r="C44" s="35" t="s">
        <v>36</v>
      </c>
      <c r="D44" s="23"/>
      <c r="E44" s="24"/>
      <c r="F44" s="24">
        <v>0</v>
      </c>
      <c r="G44" s="25">
        <f t="shared" si="0"/>
        <v>0</v>
      </c>
    </row>
    <row r="45" spans="1:7" ht="30" customHeight="1" x14ac:dyDescent="0.15">
      <c r="A45" s="94"/>
      <c r="B45" s="94"/>
      <c r="C45" s="35" t="s">
        <v>37</v>
      </c>
      <c r="D45" s="23"/>
      <c r="E45" s="24"/>
      <c r="F45" s="24">
        <v>0</v>
      </c>
      <c r="G45" s="25">
        <f t="shared" si="0"/>
        <v>0</v>
      </c>
    </row>
    <row r="46" spans="1:7" ht="30" customHeight="1" x14ac:dyDescent="0.15">
      <c r="A46" s="94"/>
      <c r="B46" s="94"/>
      <c r="C46" s="35" t="s">
        <v>38</v>
      </c>
      <c r="D46" s="23"/>
      <c r="E46" s="24"/>
      <c r="F46" s="24">
        <v>0</v>
      </c>
      <c r="G46" s="25">
        <f t="shared" si="0"/>
        <v>0</v>
      </c>
    </row>
    <row r="47" spans="1:7" ht="30" customHeight="1" x14ac:dyDescent="0.15">
      <c r="A47" s="94"/>
      <c r="B47" s="94"/>
      <c r="C47" s="35" t="s">
        <v>39</v>
      </c>
      <c r="D47" s="23"/>
      <c r="E47" s="24"/>
      <c r="F47" s="24">
        <v>0</v>
      </c>
      <c r="G47" s="25">
        <f t="shared" si="0"/>
        <v>0</v>
      </c>
    </row>
    <row r="48" spans="1:7" ht="30" customHeight="1" x14ac:dyDescent="0.15">
      <c r="A48" s="94"/>
      <c r="B48" s="94"/>
      <c r="C48" s="35" t="s">
        <v>40</v>
      </c>
      <c r="D48" s="23"/>
      <c r="E48" s="24"/>
      <c r="F48" s="24">
        <v>0</v>
      </c>
      <c r="G48" s="25">
        <f t="shared" si="0"/>
        <v>0</v>
      </c>
    </row>
    <row r="49" spans="1:7" ht="30" customHeight="1" x14ac:dyDescent="0.15">
      <c r="A49" s="94"/>
      <c r="B49" s="94"/>
      <c r="C49" s="35" t="s">
        <v>41</v>
      </c>
      <c r="D49" s="23"/>
      <c r="E49" s="24"/>
      <c r="F49" s="24">
        <v>0</v>
      </c>
      <c r="G49" s="25">
        <f t="shared" si="0"/>
        <v>0</v>
      </c>
    </row>
    <row r="50" spans="1:7" ht="30" customHeight="1" x14ac:dyDescent="0.15">
      <c r="A50" s="94"/>
      <c r="B50" s="94"/>
      <c r="C50" s="35" t="s">
        <v>42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4"/>
      <c r="B51" s="94"/>
      <c r="C51" s="35" t="s">
        <v>43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4"/>
      <c r="B52" s="94"/>
      <c r="C52" s="35" t="s">
        <v>44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4"/>
      <c r="B53" s="94"/>
      <c r="C53" s="35" t="s">
        <v>45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4"/>
      <c r="B54" s="94"/>
      <c r="C54" s="35" t="s">
        <v>46</v>
      </c>
      <c r="D54" s="23"/>
      <c r="E54" s="24"/>
      <c r="F54" s="24">
        <v>0</v>
      </c>
      <c r="G54" s="25">
        <f t="shared" si="0"/>
        <v>0</v>
      </c>
    </row>
    <row r="55" spans="1:7" ht="30" customHeight="1" x14ac:dyDescent="0.15">
      <c r="A55" s="94"/>
      <c r="B55" s="94"/>
      <c r="C55" s="35" t="s">
        <v>47</v>
      </c>
      <c r="D55" s="23"/>
      <c r="E55" s="24"/>
      <c r="F55" s="24">
        <v>0</v>
      </c>
      <c r="G55" s="25">
        <f t="shared" si="0"/>
        <v>0</v>
      </c>
    </row>
    <row r="56" spans="1:7" ht="30" customHeight="1" x14ac:dyDescent="0.15">
      <c r="A56" s="94"/>
      <c r="B56" s="94"/>
      <c r="C56" s="66" t="s">
        <v>48</v>
      </c>
      <c r="D56" s="67"/>
      <c r="E56" s="57">
        <f>SUM(E57:E79)</f>
        <v>0</v>
      </c>
      <c r="F56" s="57">
        <f>SUM(F57:F79)</f>
        <v>0</v>
      </c>
      <c r="G56" s="68">
        <f t="shared" si="0"/>
        <v>0</v>
      </c>
    </row>
    <row r="57" spans="1:7" ht="30" customHeight="1" x14ac:dyDescent="0.15">
      <c r="A57" s="94"/>
      <c r="B57" s="94"/>
      <c r="C57" s="35" t="s">
        <v>49</v>
      </c>
      <c r="D57" s="23"/>
      <c r="E57" s="24"/>
      <c r="F57" s="24">
        <v>0</v>
      </c>
      <c r="G57" s="25">
        <f t="shared" si="0"/>
        <v>0</v>
      </c>
    </row>
    <row r="58" spans="1:7" ht="30" customHeight="1" x14ac:dyDescent="0.15">
      <c r="A58" s="94"/>
      <c r="B58" s="94"/>
      <c r="C58" s="35" t="s">
        <v>50</v>
      </c>
      <c r="D58" s="23"/>
      <c r="E58" s="24"/>
      <c r="F58" s="24">
        <v>0</v>
      </c>
      <c r="G58" s="25">
        <f t="shared" si="0"/>
        <v>0</v>
      </c>
    </row>
    <row r="59" spans="1:7" ht="30" customHeight="1" x14ac:dyDescent="0.15">
      <c r="A59" s="94"/>
      <c r="B59" s="94"/>
      <c r="C59" s="35" t="s">
        <v>51</v>
      </c>
      <c r="D59" s="23"/>
      <c r="E59" s="24"/>
      <c r="F59" s="24">
        <v>0</v>
      </c>
      <c r="G59" s="25">
        <f t="shared" si="0"/>
        <v>0</v>
      </c>
    </row>
    <row r="60" spans="1:7" ht="30" customHeight="1" x14ac:dyDescent="0.15">
      <c r="A60" s="94"/>
      <c r="B60" s="94"/>
      <c r="C60" s="35" t="s">
        <v>52</v>
      </c>
      <c r="D60" s="23"/>
      <c r="E60" s="24"/>
      <c r="F60" s="24">
        <v>0</v>
      </c>
      <c r="G60" s="25">
        <f t="shared" si="0"/>
        <v>0</v>
      </c>
    </row>
    <row r="61" spans="1:7" ht="30" customHeight="1" x14ac:dyDescent="0.15">
      <c r="A61" s="94"/>
      <c r="B61" s="94"/>
      <c r="C61" s="35" t="s">
        <v>53</v>
      </c>
      <c r="D61" s="23"/>
      <c r="E61" s="24"/>
      <c r="F61" s="24">
        <v>0</v>
      </c>
      <c r="G61" s="25">
        <f t="shared" si="0"/>
        <v>0</v>
      </c>
    </row>
    <row r="62" spans="1:7" ht="30" customHeight="1" x14ac:dyDescent="0.15">
      <c r="A62" s="94"/>
      <c r="B62" s="94"/>
      <c r="C62" s="35" t="s">
        <v>54</v>
      </c>
      <c r="D62" s="23"/>
      <c r="E62" s="24"/>
      <c r="F62" s="24">
        <v>0</v>
      </c>
      <c r="G62" s="25">
        <f t="shared" si="0"/>
        <v>0</v>
      </c>
    </row>
    <row r="63" spans="1:7" ht="30" customHeight="1" x14ac:dyDescent="0.15">
      <c r="A63" s="94"/>
      <c r="B63" s="94"/>
      <c r="C63" s="35" t="s">
        <v>36</v>
      </c>
      <c r="D63" s="23"/>
      <c r="E63" s="24"/>
      <c r="F63" s="24">
        <v>0</v>
      </c>
      <c r="G63" s="25">
        <f t="shared" si="0"/>
        <v>0</v>
      </c>
    </row>
    <row r="64" spans="1:7" ht="30" customHeight="1" x14ac:dyDescent="0.15">
      <c r="A64" s="94"/>
      <c r="B64" s="94"/>
      <c r="C64" s="35" t="s">
        <v>37</v>
      </c>
      <c r="D64" s="23"/>
      <c r="E64" s="24"/>
      <c r="F64" s="24">
        <v>0</v>
      </c>
      <c r="G64" s="25">
        <f t="shared" si="0"/>
        <v>0</v>
      </c>
    </row>
    <row r="65" spans="1:7" ht="30" customHeight="1" x14ac:dyDescent="0.15">
      <c r="A65" s="94"/>
      <c r="B65" s="94"/>
      <c r="C65" s="35" t="s">
        <v>55</v>
      </c>
      <c r="D65" s="23"/>
      <c r="E65" s="24"/>
      <c r="F65" s="24">
        <v>0</v>
      </c>
      <c r="G65" s="25">
        <f t="shared" si="0"/>
        <v>0</v>
      </c>
    </row>
    <row r="66" spans="1:7" ht="30" customHeight="1" x14ac:dyDescent="0.15">
      <c r="A66" s="94"/>
      <c r="B66" s="94"/>
      <c r="C66" s="35" t="s">
        <v>56</v>
      </c>
      <c r="D66" s="23"/>
      <c r="E66" s="24"/>
      <c r="F66" s="24">
        <v>0</v>
      </c>
      <c r="G66" s="25">
        <f t="shared" si="0"/>
        <v>0</v>
      </c>
    </row>
    <row r="67" spans="1:7" ht="30" customHeight="1" x14ac:dyDescent="0.15">
      <c r="A67" s="94"/>
      <c r="B67" s="94"/>
      <c r="C67" s="35" t="s">
        <v>57</v>
      </c>
      <c r="D67" s="23"/>
      <c r="E67" s="24"/>
      <c r="F67" s="24">
        <v>0</v>
      </c>
      <c r="G67" s="25">
        <f t="shared" si="0"/>
        <v>0</v>
      </c>
    </row>
    <row r="68" spans="1:7" ht="30" customHeight="1" x14ac:dyDescent="0.15">
      <c r="A68" s="94"/>
      <c r="B68" s="94"/>
      <c r="C68" s="35" t="s">
        <v>58</v>
      </c>
      <c r="D68" s="23"/>
      <c r="E68" s="24"/>
      <c r="F68" s="24">
        <v>0</v>
      </c>
      <c r="G68" s="25">
        <f t="shared" si="0"/>
        <v>0</v>
      </c>
    </row>
    <row r="69" spans="1:7" ht="30" customHeight="1" x14ac:dyDescent="0.15">
      <c r="A69" s="94"/>
      <c r="B69" s="94"/>
      <c r="C69" s="35" t="s">
        <v>59</v>
      </c>
      <c r="D69" s="23"/>
      <c r="E69" s="24"/>
      <c r="F69" s="24">
        <v>0</v>
      </c>
      <c r="G69" s="25">
        <f t="shared" si="0"/>
        <v>0</v>
      </c>
    </row>
    <row r="70" spans="1:7" ht="30" customHeight="1" x14ac:dyDescent="0.15">
      <c r="A70" s="94"/>
      <c r="B70" s="94"/>
      <c r="C70" s="35" t="s">
        <v>60</v>
      </c>
      <c r="D70" s="23"/>
      <c r="E70" s="24"/>
      <c r="F70" s="24">
        <v>0</v>
      </c>
      <c r="G70" s="25">
        <f t="shared" ref="G70:G115" si="1">SUM(E70:F70)</f>
        <v>0</v>
      </c>
    </row>
    <row r="71" spans="1:7" ht="30" customHeight="1" x14ac:dyDescent="0.15">
      <c r="A71" s="94"/>
      <c r="B71" s="94"/>
      <c r="C71" s="35" t="s">
        <v>39</v>
      </c>
      <c r="D71" s="23"/>
      <c r="E71" s="24"/>
      <c r="F71" s="24">
        <v>0</v>
      </c>
      <c r="G71" s="25">
        <f t="shared" si="1"/>
        <v>0</v>
      </c>
    </row>
    <row r="72" spans="1:7" ht="30" customHeight="1" x14ac:dyDescent="0.15">
      <c r="A72" s="94"/>
      <c r="B72" s="94"/>
      <c r="C72" s="35" t="s">
        <v>40</v>
      </c>
      <c r="D72" s="23"/>
      <c r="E72" s="24"/>
      <c r="F72" s="24">
        <v>0</v>
      </c>
      <c r="G72" s="25">
        <f t="shared" si="1"/>
        <v>0</v>
      </c>
    </row>
    <row r="73" spans="1:7" ht="30" customHeight="1" x14ac:dyDescent="0.15">
      <c r="A73" s="94"/>
      <c r="B73" s="94"/>
      <c r="C73" s="35" t="s">
        <v>61</v>
      </c>
      <c r="D73" s="23"/>
      <c r="E73" s="24"/>
      <c r="F73" s="24">
        <v>0</v>
      </c>
      <c r="G73" s="25">
        <f t="shared" si="1"/>
        <v>0</v>
      </c>
    </row>
    <row r="74" spans="1:7" ht="30" customHeight="1" x14ac:dyDescent="0.15">
      <c r="A74" s="94"/>
      <c r="B74" s="94"/>
      <c r="C74" s="35" t="s">
        <v>62</v>
      </c>
      <c r="D74" s="23"/>
      <c r="E74" s="24"/>
      <c r="F74" s="24">
        <v>0</v>
      </c>
      <c r="G74" s="25">
        <f t="shared" si="1"/>
        <v>0</v>
      </c>
    </row>
    <row r="75" spans="1:7" ht="30" customHeight="1" x14ac:dyDescent="0.15">
      <c r="A75" s="94"/>
      <c r="B75" s="94"/>
      <c r="C75" s="35" t="s">
        <v>63</v>
      </c>
      <c r="D75" s="23"/>
      <c r="E75" s="24"/>
      <c r="F75" s="24">
        <v>0</v>
      </c>
      <c r="G75" s="25">
        <f t="shared" si="1"/>
        <v>0</v>
      </c>
    </row>
    <row r="76" spans="1:7" ht="30" customHeight="1" x14ac:dyDescent="0.15">
      <c r="A76" s="94"/>
      <c r="B76" s="94"/>
      <c r="C76" s="35" t="s">
        <v>64</v>
      </c>
      <c r="D76" s="23"/>
      <c r="E76" s="24"/>
      <c r="F76" s="24">
        <v>0</v>
      </c>
      <c r="G76" s="25">
        <f t="shared" si="1"/>
        <v>0</v>
      </c>
    </row>
    <row r="77" spans="1:7" ht="30" customHeight="1" x14ac:dyDescent="0.15">
      <c r="A77" s="94"/>
      <c r="B77" s="94"/>
      <c r="C77" s="35" t="s">
        <v>65</v>
      </c>
      <c r="D77" s="23"/>
      <c r="E77" s="24"/>
      <c r="F77" s="24">
        <v>0</v>
      </c>
      <c r="G77" s="25">
        <f t="shared" si="1"/>
        <v>0</v>
      </c>
    </row>
    <row r="78" spans="1:7" ht="30" customHeight="1" x14ac:dyDescent="0.15">
      <c r="A78" s="94"/>
      <c r="B78" s="94"/>
      <c r="C78" s="35" t="s">
        <v>46</v>
      </c>
      <c r="D78" s="23"/>
      <c r="E78" s="24"/>
      <c r="F78" s="24">
        <v>0</v>
      </c>
      <c r="G78" s="25">
        <f t="shared" si="1"/>
        <v>0</v>
      </c>
    </row>
    <row r="79" spans="1:7" ht="30" customHeight="1" x14ac:dyDescent="0.15">
      <c r="A79" s="94"/>
      <c r="B79" s="94"/>
      <c r="C79" s="35" t="s">
        <v>66</v>
      </c>
      <c r="D79" s="23"/>
      <c r="E79" s="24"/>
      <c r="F79" s="24">
        <v>0</v>
      </c>
      <c r="G79" s="25">
        <f t="shared" si="1"/>
        <v>0</v>
      </c>
    </row>
    <row r="80" spans="1:7" ht="30" customHeight="1" x14ac:dyDescent="0.15">
      <c r="A80" s="94"/>
      <c r="B80" s="94"/>
      <c r="C80" s="35" t="s">
        <v>67</v>
      </c>
      <c r="D80" s="23"/>
      <c r="E80" s="24">
        <v>0</v>
      </c>
      <c r="F80" s="24">
        <v>175000</v>
      </c>
      <c r="G80" s="25">
        <f t="shared" si="1"/>
        <v>175000</v>
      </c>
    </row>
    <row r="81" spans="1:7" ht="30" customHeight="1" x14ac:dyDescent="0.15">
      <c r="A81" s="94"/>
      <c r="B81" s="94"/>
      <c r="C81" s="35" t="s">
        <v>68</v>
      </c>
      <c r="D81" s="23"/>
      <c r="E81" s="24">
        <f>SUM(E82)</f>
        <v>0</v>
      </c>
      <c r="F81" s="24">
        <f>SUM(F82)</f>
        <v>0</v>
      </c>
      <c r="G81" s="25">
        <f t="shared" si="1"/>
        <v>0</v>
      </c>
    </row>
    <row r="82" spans="1:7" ht="30" customHeight="1" x14ac:dyDescent="0.15">
      <c r="A82" s="94"/>
      <c r="B82" s="94"/>
      <c r="C82" s="47" t="s">
        <v>69</v>
      </c>
      <c r="D82" s="38"/>
      <c r="E82" s="39"/>
      <c r="F82" s="39">
        <v>0</v>
      </c>
      <c r="G82" s="40">
        <f t="shared" si="1"/>
        <v>0</v>
      </c>
    </row>
    <row r="83" spans="1:7" ht="30" customHeight="1" x14ac:dyDescent="0.15">
      <c r="A83" s="94"/>
      <c r="B83" s="95"/>
      <c r="C83" s="34" t="s">
        <v>70</v>
      </c>
      <c r="D83" s="20"/>
      <c r="E83" s="21">
        <f>SUM(E23,E32,E56,E80,E81)</f>
        <v>0</v>
      </c>
      <c r="F83" s="21">
        <f>SUM(F23,F32,F56,F80,F81)</f>
        <v>175000</v>
      </c>
      <c r="G83" s="22">
        <f t="shared" si="1"/>
        <v>175000</v>
      </c>
    </row>
    <row r="84" spans="1:7" ht="30" customHeight="1" x14ac:dyDescent="0.15">
      <c r="A84" s="95"/>
      <c r="B84" s="36"/>
      <c r="C84" s="33" t="s">
        <v>71</v>
      </c>
      <c r="D84" s="33"/>
      <c r="E84" s="26">
        <f>E22-E83</f>
        <v>400</v>
      </c>
      <c r="F84" s="26">
        <f>F22-F83</f>
        <v>-175000</v>
      </c>
      <c r="G84" s="27">
        <f t="shared" si="1"/>
        <v>-174600</v>
      </c>
    </row>
    <row r="85" spans="1:7" ht="30" customHeight="1" x14ac:dyDescent="0.15">
      <c r="A85" s="93" t="s">
        <v>125</v>
      </c>
      <c r="B85" s="93" t="s">
        <v>124</v>
      </c>
      <c r="C85" s="20" t="s">
        <v>72</v>
      </c>
      <c r="D85" s="20"/>
      <c r="E85" s="21">
        <f>SUM(E86:E87)</f>
        <v>0</v>
      </c>
      <c r="F85" s="21">
        <f>SUM(F86:F87)</f>
        <v>0</v>
      </c>
      <c r="G85" s="22">
        <f t="shared" si="1"/>
        <v>0</v>
      </c>
    </row>
    <row r="86" spans="1:7" ht="30" customHeight="1" x14ac:dyDescent="0.15">
      <c r="A86" s="94"/>
      <c r="B86" s="94"/>
      <c r="C86" s="23" t="s">
        <v>129</v>
      </c>
      <c r="D86" s="23"/>
      <c r="E86" s="24"/>
      <c r="F86" s="24">
        <v>0</v>
      </c>
      <c r="G86" s="25">
        <f t="shared" si="1"/>
        <v>0</v>
      </c>
    </row>
    <row r="87" spans="1:7" ht="30" customHeight="1" x14ac:dyDescent="0.15">
      <c r="A87" s="94"/>
      <c r="B87" s="94"/>
      <c r="C87" s="23" t="s">
        <v>73</v>
      </c>
      <c r="D87" s="23"/>
      <c r="E87" s="24"/>
      <c r="F87" s="24">
        <v>0</v>
      </c>
      <c r="G87" s="25">
        <f t="shared" si="1"/>
        <v>0</v>
      </c>
    </row>
    <row r="88" spans="1:7" ht="30" customHeight="1" x14ac:dyDescent="0.15">
      <c r="A88" s="94"/>
      <c r="B88" s="94"/>
      <c r="C88" s="23" t="s">
        <v>74</v>
      </c>
      <c r="D88" s="23"/>
      <c r="E88" s="24">
        <f>SUM(E89)</f>
        <v>0</v>
      </c>
      <c r="F88" s="24">
        <f>SUM(F89)</f>
        <v>0</v>
      </c>
      <c r="G88" s="25">
        <f t="shared" si="1"/>
        <v>0</v>
      </c>
    </row>
    <row r="89" spans="1:7" ht="30" customHeight="1" x14ac:dyDescent="0.15">
      <c r="A89" s="94"/>
      <c r="B89" s="94"/>
      <c r="C89" s="23" t="s">
        <v>75</v>
      </c>
      <c r="D89" s="23"/>
      <c r="E89" s="24"/>
      <c r="F89" s="24">
        <v>0</v>
      </c>
      <c r="G89" s="25">
        <f t="shared" si="1"/>
        <v>0</v>
      </c>
    </row>
    <row r="90" spans="1:7" ht="30" customHeight="1" x14ac:dyDescent="0.15">
      <c r="A90" s="94"/>
      <c r="B90" s="94"/>
      <c r="C90" s="23" t="s">
        <v>76</v>
      </c>
      <c r="D90" s="23"/>
      <c r="E90" s="24">
        <v>0</v>
      </c>
      <c r="F90" s="24">
        <v>0</v>
      </c>
      <c r="G90" s="25">
        <f t="shared" si="1"/>
        <v>0</v>
      </c>
    </row>
    <row r="91" spans="1:7" ht="30" customHeight="1" x14ac:dyDescent="0.15">
      <c r="A91" s="94"/>
      <c r="B91" s="95"/>
      <c r="C91" s="32" t="s">
        <v>77</v>
      </c>
      <c r="D91" s="33"/>
      <c r="E91" s="26">
        <f>SUM(E85,E88,E90)</f>
        <v>0</v>
      </c>
      <c r="F91" s="26">
        <f>SUM(F85,F88,F90)</f>
        <v>0</v>
      </c>
      <c r="G91" s="27">
        <f t="shared" si="1"/>
        <v>0</v>
      </c>
    </row>
    <row r="92" spans="1:7" ht="30" customHeight="1" x14ac:dyDescent="0.15">
      <c r="A92" s="94"/>
      <c r="B92" s="93" t="s">
        <v>123</v>
      </c>
      <c r="C92" s="20" t="s">
        <v>78</v>
      </c>
      <c r="D92" s="20"/>
      <c r="E92" s="21">
        <v>0</v>
      </c>
      <c r="F92" s="21">
        <v>0</v>
      </c>
      <c r="G92" s="22">
        <f t="shared" si="1"/>
        <v>0</v>
      </c>
    </row>
    <row r="93" spans="1:7" ht="30" customHeight="1" x14ac:dyDescent="0.15">
      <c r="A93" s="94"/>
      <c r="B93" s="94"/>
      <c r="C93" s="23" t="s">
        <v>79</v>
      </c>
      <c r="D93" s="23"/>
      <c r="E93" s="24">
        <f>SUM(E94:E98)</f>
        <v>0</v>
      </c>
      <c r="F93" s="24">
        <f>SUM(F94:F98)</f>
        <v>0</v>
      </c>
      <c r="G93" s="25">
        <f t="shared" si="1"/>
        <v>0</v>
      </c>
    </row>
    <row r="94" spans="1:7" ht="30" customHeight="1" x14ac:dyDescent="0.15">
      <c r="A94" s="94"/>
      <c r="B94" s="94"/>
      <c r="C94" s="23" t="s">
        <v>80</v>
      </c>
      <c r="D94" s="23"/>
      <c r="E94" s="24"/>
      <c r="F94" s="24">
        <v>0</v>
      </c>
      <c r="G94" s="25">
        <f t="shared" si="1"/>
        <v>0</v>
      </c>
    </row>
    <row r="95" spans="1:7" ht="30" customHeight="1" x14ac:dyDescent="0.15">
      <c r="A95" s="94"/>
      <c r="B95" s="94"/>
      <c r="C95" s="23" t="s">
        <v>81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4"/>
      <c r="B96" s="94"/>
      <c r="C96" s="23" t="s">
        <v>82</v>
      </c>
      <c r="D96" s="23"/>
      <c r="E96" s="24"/>
      <c r="F96" s="24">
        <v>0</v>
      </c>
      <c r="G96" s="25">
        <f t="shared" si="1"/>
        <v>0</v>
      </c>
    </row>
    <row r="97" spans="1:7" ht="30" customHeight="1" x14ac:dyDescent="0.15">
      <c r="A97" s="94"/>
      <c r="B97" s="94"/>
      <c r="C97" s="23" t="s">
        <v>83</v>
      </c>
      <c r="D97" s="23"/>
      <c r="E97" s="24"/>
      <c r="F97" s="24">
        <v>0</v>
      </c>
      <c r="G97" s="25">
        <f t="shared" si="1"/>
        <v>0</v>
      </c>
    </row>
    <row r="98" spans="1:7" ht="30" customHeight="1" x14ac:dyDescent="0.15">
      <c r="A98" s="94"/>
      <c r="B98" s="94"/>
      <c r="C98" s="23" t="s">
        <v>84</v>
      </c>
      <c r="D98" s="23"/>
      <c r="E98" s="24"/>
      <c r="F98" s="24">
        <v>0</v>
      </c>
      <c r="G98" s="25">
        <f t="shared" si="1"/>
        <v>0</v>
      </c>
    </row>
    <row r="99" spans="1:7" ht="30" customHeight="1" x14ac:dyDescent="0.15">
      <c r="A99" s="94"/>
      <c r="B99" s="95"/>
      <c r="C99" s="33" t="s">
        <v>85</v>
      </c>
      <c r="D99" s="33"/>
      <c r="E99" s="26">
        <f>SUM(E92,E93)</f>
        <v>0</v>
      </c>
      <c r="F99" s="26">
        <f>SUM(F92,F93)</f>
        <v>0</v>
      </c>
      <c r="G99" s="27">
        <f t="shared" si="1"/>
        <v>0</v>
      </c>
    </row>
    <row r="100" spans="1:7" ht="42" customHeight="1" x14ac:dyDescent="0.15">
      <c r="A100" s="37"/>
      <c r="B100" s="36"/>
      <c r="C100" s="38" t="s">
        <v>86</v>
      </c>
      <c r="D100" s="38"/>
      <c r="E100" s="39">
        <f>E91-E99</f>
        <v>0</v>
      </c>
      <c r="F100" s="39">
        <f>F91-F99</f>
        <v>0</v>
      </c>
      <c r="G100" s="40">
        <f t="shared" si="1"/>
        <v>0</v>
      </c>
    </row>
    <row r="101" spans="1:7" ht="30" customHeight="1" x14ac:dyDescent="0.15">
      <c r="A101" s="96" t="s">
        <v>126</v>
      </c>
      <c r="B101" s="93" t="s">
        <v>124</v>
      </c>
      <c r="C101" s="20" t="s">
        <v>87</v>
      </c>
      <c r="D101" s="20"/>
      <c r="E101" s="21">
        <f>SUM(E102)</f>
        <v>0</v>
      </c>
      <c r="F101" s="21">
        <f>SUM(F102)</f>
        <v>0</v>
      </c>
      <c r="G101" s="22">
        <f t="shared" si="1"/>
        <v>0</v>
      </c>
    </row>
    <row r="102" spans="1:7" ht="30" customHeight="1" x14ac:dyDescent="0.15">
      <c r="A102" s="97"/>
      <c r="B102" s="94"/>
      <c r="C102" s="23" t="s">
        <v>88</v>
      </c>
      <c r="D102" s="23"/>
      <c r="E102" s="24"/>
      <c r="F102" s="24">
        <v>0</v>
      </c>
      <c r="G102" s="25">
        <f t="shared" si="1"/>
        <v>0</v>
      </c>
    </row>
    <row r="103" spans="1:7" ht="30" customHeight="1" x14ac:dyDescent="0.15">
      <c r="A103" s="97"/>
      <c r="B103" s="94"/>
      <c r="C103" s="23" t="s">
        <v>106</v>
      </c>
      <c r="D103" s="23"/>
      <c r="E103" s="24">
        <v>0</v>
      </c>
      <c r="F103" s="24">
        <v>0</v>
      </c>
      <c r="G103" s="25">
        <f t="shared" si="1"/>
        <v>0</v>
      </c>
    </row>
    <row r="104" spans="1:7" ht="30" customHeight="1" x14ac:dyDescent="0.15">
      <c r="A104" s="97"/>
      <c r="B104" s="94"/>
      <c r="C104" s="23" t="s">
        <v>89</v>
      </c>
      <c r="D104" s="23"/>
      <c r="E104" s="24">
        <f>SUM(E105)</f>
        <v>0</v>
      </c>
      <c r="F104" s="24">
        <f>SUM(F105)</f>
        <v>0</v>
      </c>
      <c r="G104" s="25">
        <f t="shared" si="1"/>
        <v>0</v>
      </c>
    </row>
    <row r="105" spans="1:7" ht="30" customHeight="1" x14ac:dyDescent="0.15">
      <c r="A105" s="97"/>
      <c r="B105" s="94"/>
      <c r="C105" s="23" t="s">
        <v>90</v>
      </c>
      <c r="D105" s="23"/>
      <c r="E105" s="24"/>
      <c r="F105" s="24">
        <v>0</v>
      </c>
      <c r="G105" s="25">
        <f t="shared" si="1"/>
        <v>0</v>
      </c>
    </row>
    <row r="106" spans="1:7" ht="30" customHeight="1" x14ac:dyDescent="0.15">
      <c r="A106" s="97"/>
      <c r="B106" s="95"/>
      <c r="C106" s="33" t="s">
        <v>91</v>
      </c>
      <c r="D106" s="33"/>
      <c r="E106" s="26">
        <f>SUM(E101,E103,E104)</f>
        <v>0</v>
      </c>
      <c r="F106" s="26">
        <f>SUM(F101,F103,F104)</f>
        <v>0</v>
      </c>
      <c r="G106" s="27">
        <f t="shared" si="1"/>
        <v>0</v>
      </c>
    </row>
    <row r="107" spans="1:7" ht="30" customHeight="1" x14ac:dyDescent="0.15">
      <c r="A107" s="97"/>
      <c r="B107" s="93" t="s">
        <v>123</v>
      </c>
      <c r="C107" s="20" t="s">
        <v>92</v>
      </c>
      <c r="D107" s="20"/>
      <c r="E107" s="21">
        <f>SUM(E108)</f>
        <v>0</v>
      </c>
      <c r="F107" s="21">
        <f>SUM(F108)</f>
        <v>0</v>
      </c>
      <c r="G107" s="22">
        <f t="shared" si="1"/>
        <v>0</v>
      </c>
    </row>
    <row r="108" spans="1:7" ht="30" customHeight="1" x14ac:dyDescent="0.15">
      <c r="A108" s="97"/>
      <c r="B108" s="94"/>
      <c r="C108" s="23" t="s">
        <v>93</v>
      </c>
      <c r="D108" s="23"/>
      <c r="E108" s="24"/>
      <c r="F108" s="24">
        <v>0</v>
      </c>
      <c r="G108" s="25">
        <f t="shared" si="1"/>
        <v>0</v>
      </c>
    </row>
    <row r="109" spans="1:7" ht="30" customHeight="1" x14ac:dyDescent="0.15">
      <c r="A109" s="97"/>
      <c r="B109" s="94"/>
      <c r="C109" s="23" t="s">
        <v>94</v>
      </c>
      <c r="D109" s="23"/>
      <c r="E109" s="24">
        <v>0</v>
      </c>
      <c r="F109" s="24">
        <v>0</v>
      </c>
      <c r="G109" s="25">
        <f t="shared" si="1"/>
        <v>0</v>
      </c>
    </row>
    <row r="110" spans="1:7" ht="30" customHeight="1" x14ac:dyDescent="0.15">
      <c r="A110" s="97"/>
      <c r="B110" s="94"/>
      <c r="C110" s="23" t="s">
        <v>95</v>
      </c>
      <c r="D110" s="23"/>
      <c r="E110" s="24">
        <f>SUM(E111)</f>
        <v>0</v>
      </c>
      <c r="F110" s="24">
        <f>SUM(F111)</f>
        <v>0</v>
      </c>
      <c r="G110" s="25">
        <f t="shared" si="1"/>
        <v>0</v>
      </c>
    </row>
    <row r="111" spans="1:7" ht="30" customHeight="1" x14ac:dyDescent="0.15">
      <c r="A111" s="97"/>
      <c r="B111" s="94"/>
      <c r="C111" s="23" t="s">
        <v>96</v>
      </c>
      <c r="D111" s="23"/>
      <c r="E111" s="24"/>
      <c r="F111" s="24">
        <v>0</v>
      </c>
      <c r="G111" s="25">
        <f t="shared" si="1"/>
        <v>0</v>
      </c>
    </row>
    <row r="112" spans="1:7" ht="30" customHeight="1" x14ac:dyDescent="0.15">
      <c r="A112" s="97"/>
      <c r="B112" s="95"/>
      <c r="C112" s="33" t="s">
        <v>97</v>
      </c>
      <c r="D112" s="33"/>
      <c r="E112" s="26">
        <f>SUM(E107,E109,E110)</f>
        <v>0</v>
      </c>
      <c r="F112" s="26">
        <f>SUM(F107,F109,F110)</f>
        <v>0</v>
      </c>
      <c r="G112" s="27">
        <f t="shared" si="1"/>
        <v>0</v>
      </c>
    </row>
    <row r="113" spans="1:7" ht="30" customHeight="1" x14ac:dyDescent="0.15">
      <c r="A113" s="98"/>
      <c r="B113" s="90" t="s">
        <v>98</v>
      </c>
      <c r="C113" s="91"/>
      <c r="D113" s="92"/>
      <c r="E113" s="26">
        <f>E106-E112</f>
        <v>0</v>
      </c>
      <c r="F113" s="26">
        <f>F106-F112</f>
        <v>0</v>
      </c>
      <c r="G113" s="27">
        <f t="shared" si="1"/>
        <v>0</v>
      </c>
    </row>
    <row r="114" spans="1:7" ht="48" customHeight="1" x14ac:dyDescent="0.15">
      <c r="A114" s="41"/>
      <c r="B114" s="42"/>
      <c r="C114" s="20" t="s">
        <v>99</v>
      </c>
      <c r="D114" s="20"/>
      <c r="E114" s="21"/>
      <c r="F114" s="21">
        <v>0</v>
      </c>
      <c r="G114" s="22">
        <f t="shared" si="1"/>
        <v>0</v>
      </c>
    </row>
    <row r="115" spans="1:7" ht="30" customHeight="1" x14ac:dyDescent="0.15">
      <c r="A115" s="90" t="s">
        <v>100</v>
      </c>
      <c r="B115" s="91"/>
      <c r="C115" s="91"/>
      <c r="D115" s="92"/>
      <c r="E115" s="26">
        <f>E84+E100+E113-E114</f>
        <v>400</v>
      </c>
      <c r="F115" s="26">
        <f>F84+F100+F113-F114</f>
        <v>-175000</v>
      </c>
      <c r="G115" s="27">
        <f t="shared" si="1"/>
        <v>-174600</v>
      </c>
    </row>
    <row r="116" spans="1:7" ht="30" customHeight="1" x14ac:dyDescent="0.15">
      <c r="A116" s="43"/>
      <c r="B116" s="43"/>
      <c r="C116" s="43"/>
      <c r="D116" s="43"/>
      <c r="E116" s="23"/>
      <c r="F116" s="23"/>
      <c r="G116" s="44"/>
    </row>
    <row r="117" spans="1:7" ht="30" customHeight="1" x14ac:dyDescent="0.15">
      <c r="A117" s="90" t="s">
        <v>101</v>
      </c>
      <c r="B117" s="91"/>
      <c r="C117" s="91"/>
      <c r="D117" s="92"/>
      <c r="E117" s="26">
        <v>6442586</v>
      </c>
      <c r="F117" s="26"/>
      <c r="G117" s="27">
        <f>E117-F117</f>
        <v>6442586</v>
      </c>
    </row>
    <row r="118" spans="1:7" ht="30" customHeight="1" x14ac:dyDescent="0.15">
      <c r="A118" s="90" t="s">
        <v>102</v>
      </c>
      <c r="B118" s="91"/>
      <c r="C118" s="91"/>
      <c r="D118" s="92"/>
      <c r="E118" s="26">
        <f>E115+E117</f>
        <v>6442986</v>
      </c>
      <c r="F118" s="26">
        <f>F115+F117</f>
        <v>-175000</v>
      </c>
      <c r="G118" s="27">
        <f>SUM(E118:F118)</f>
        <v>6267986</v>
      </c>
    </row>
  </sheetData>
  <mergeCells count="17">
    <mergeCell ref="A118:D118"/>
    <mergeCell ref="A115:D115"/>
    <mergeCell ref="A117:D117"/>
    <mergeCell ref="A4:D4"/>
    <mergeCell ref="B5:B22"/>
    <mergeCell ref="C22:D22"/>
    <mergeCell ref="A85:A99"/>
    <mergeCell ref="B85:B91"/>
    <mergeCell ref="B92:B99"/>
    <mergeCell ref="A101:A113"/>
    <mergeCell ref="B101:B106"/>
    <mergeCell ref="B107:B112"/>
    <mergeCell ref="B113:D113"/>
    <mergeCell ref="A1:G1"/>
    <mergeCell ref="A2:G2"/>
    <mergeCell ref="A5:A84"/>
    <mergeCell ref="B23:B8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02" zoomScaleNormal="100" workbookViewId="0">
      <selection activeCell="E119" sqref="E119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8" width="19.75" style="1" customWidth="1"/>
    <col min="9" max="16384" width="9" style="1"/>
  </cols>
  <sheetData>
    <row r="1" spans="1:7" s="3" customFormat="1" ht="30" customHeight="1" x14ac:dyDescent="0.15">
      <c r="A1" s="87" t="s">
        <v>111</v>
      </c>
      <c r="B1" s="88"/>
      <c r="C1" s="88"/>
      <c r="D1" s="88"/>
      <c r="E1" s="88"/>
      <c r="F1" s="88"/>
      <c r="G1" s="88"/>
    </row>
    <row r="2" spans="1:7" s="3" customFormat="1" ht="17.25" customHeight="1" x14ac:dyDescent="0.15">
      <c r="A2" s="89" t="str">
        <f>全体!A2</f>
        <v>(自　平成29年4月1日　　至　平成30年3月31日)</v>
      </c>
      <c r="B2" s="89"/>
      <c r="C2" s="89"/>
      <c r="D2" s="89"/>
      <c r="E2" s="89"/>
      <c r="F2" s="89"/>
      <c r="G2" s="89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115</v>
      </c>
    </row>
    <row r="4" spans="1:7" ht="30" customHeight="1" x14ac:dyDescent="0.15">
      <c r="A4" s="90" t="s">
        <v>105</v>
      </c>
      <c r="B4" s="91"/>
      <c r="C4" s="91"/>
      <c r="D4" s="92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3" t="s">
        <v>104</v>
      </c>
      <c r="B5" s="93" t="s">
        <v>124</v>
      </c>
      <c r="C5" s="20" t="s">
        <v>0</v>
      </c>
      <c r="D5" s="20"/>
      <c r="E5" s="45">
        <f>SUM(E6,E7,E10,E11,E12)</f>
        <v>30000000</v>
      </c>
      <c r="F5" s="21">
        <f>SUM(F6,F7,F10,F11,F12)</f>
        <v>-10800000</v>
      </c>
      <c r="G5" s="22">
        <f>SUM(E5:F5)</f>
        <v>19200000</v>
      </c>
    </row>
    <row r="6" spans="1:7" ht="30" customHeight="1" x14ac:dyDescent="0.15">
      <c r="A6" s="94"/>
      <c r="B6" s="94"/>
      <c r="C6" s="23" t="s">
        <v>1</v>
      </c>
      <c r="D6" s="23"/>
      <c r="E6" s="24">
        <v>0</v>
      </c>
      <c r="F6" s="24">
        <v>0</v>
      </c>
      <c r="G6" s="25">
        <f t="shared" ref="G6:G69" si="0">SUM(E6:F6)</f>
        <v>0</v>
      </c>
    </row>
    <row r="7" spans="1:7" ht="30" customHeight="1" x14ac:dyDescent="0.15">
      <c r="A7" s="94"/>
      <c r="B7" s="94"/>
      <c r="C7" s="23" t="s">
        <v>2</v>
      </c>
      <c r="D7" s="23"/>
      <c r="E7" s="24">
        <f>SUM(E8,E9)</f>
        <v>30000000</v>
      </c>
      <c r="F7" s="24">
        <f>SUM(F8,F9)</f>
        <v>-10800000</v>
      </c>
      <c r="G7" s="25">
        <f t="shared" si="0"/>
        <v>19200000</v>
      </c>
    </row>
    <row r="8" spans="1:7" ht="30" customHeight="1" x14ac:dyDescent="0.15">
      <c r="A8" s="94"/>
      <c r="B8" s="94"/>
      <c r="C8" s="23" t="s">
        <v>3</v>
      </c>
      <c r="D8" s="23"/>
      <c r="E8" s="24">
        <v>21500000</v>
      </c>
      <c r="F8" s="24">
        <v>-4800000</v>
      </c>
      <c r="G8" s="25">
        <f t="shared" si="0"/>
        <v>16700000</v>
      </c>
    </row>
    <row r="9" spans="1:7" ht="30" customHeight="1" x14ac:dyDescent="0.15">
      <c r="A9" s="94"/>
      <c r="B9" s="94"/>
      <c r="C9" s="23" t="s">
        <v>4</v>
      </c>
      <c r="D9" s="23"/>
      <c r="E9" s="24">
        <v>8500000</v>
      </c>
      <c r="F9" s="24">
        <v>-6000000</v>
      </c>
      <c r="G9" s="25">
        <f t="shared" si="0"/>
        <v>2500000</v>
      </c>
    </row>
    <row r="10" spans="1:7" ht="30" customHeight="1" x14ac:dyDescent="0.15">
      <c r="A10" s="94"/>
      <c r="B10" s="94"/>
      <c r="C10" s="23" t="s">
        <v>5</v>
      </c>
      <c r="D10" s="23"/>
      <c r="E10" s="24">
        <v>0</v>
      </c>
      <c r="F10" s="24">
        <v>0</v>
      </c>
      <c r="G10" s="25">
        <f t="shared" si="0"/>
        <v>0</v>
      </c>
    </row>
    <row r="11" spans="1:7" ht="30" customHeight="1" x14ac:dyDescent="0.15">
      <c r="A11" s="94"/>
      <c r="B11" s="94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4"/>
      <c r="B12" s="94"/>
      <c r="C12" s="23" t="s">
        <v>7</v>
      </c>
      <c r="D12" s="23"/>
      <c r="E12" s="24">
        <v>0</v>
      </c>
      <c r="F12" s="24">
        <v>0</v>
      </c>
      <c r="G12" s="25">
        <f t="shared" si="0"/>
        <v>0</v>
      </c>
    </row>
    <row r="13" spans="1:7" ht="30" customHeight="1" x14ac:dyDescent="0.15">
      <c r="A13" s="94"/>
      <c r="B13" s="94"/>
      <c r="C13" s="23" t="s">
        <v>8</v>
      </c>
      <c r="D13" s="23"/>
      <c r="E13" s="46">
        <f>SUM(E14)</f>
        <v>63000000</v>
      </c>
      <c r="F13" s="46">
        <f>SUM(F14)</f>
        <v>5000000</v>
      </c>
      <c r="G13" s="25">
        <f t="shared" si="0"/>
        <v>68000000</v>
      </c>
    </row>
    <row r="14" spans="1:7" ht="30" customHeight="1" x14ac:dyDescent="0.15">
      <c r="A14" s="94"/>
      <c r="B14" s="94"/>
      <c r="C14" s="23" t="s">
        <v>9</v>
      </c>
      <c r="D14" s="23"/>
      <c r="E14" s="24">
        <v>63000000</v>
      </c>
      <c r="F14" s="24">
        <v>5000000</v>
      </c>
      <c r="G14" s="25">
        <f t="shared" si="0"/>
        <v>68000000</v>
      </c>
    </row>
    <row r="15" spans="1:7" ht="30" customHeight="1" x14ac:dyDescent="0.15">
      <c r="A15" s="94"/>
      <c r="B15" s="94"/>
      <c r="C15" s="23" t="s">
        <v>10</v>
      </c>
      <c r="D15" s="23"/>
      <c r="E15" s="46">
        <f>SUM(E16)</f>
        <v>480000</v>
      </c>
      <c r="F15" s="46">
        <f>SUM(F16)</f>
        <v>0</v>
      </c>
      <c r="G15" s="25">
        <f t="shared" si="0"/>
        <v>480000</v>
      </c>
    </row>
    <row r="16" spans="1:7" ht="30" customHeight="1" x14ac:dyDescent="0.15">
      <c r="A16" s="94"/>
      <c r="B16" s="94"/>
      <c r="C16" s="23" t="s">
        <v>7</v>
      </c>
      <c r="D16" s="23"/>
      <c r="E16" s="24">
        <v>480000</v>
      </c>
      <c r="F16" s="24">
        <v>0</v>
      </c>
      <c r="G16" s="25">
        <f t="shared" si="0"/>
        <v>480000</v>
      </c>
    </row>
    <row r="17" spans="1:8" ht="30" customHeight="1" x14ac:dyDescent="0.15">
      <c r="A17" s="94"/>
      <c r="B17" s="94"/>
      <c r="C17" s="23" t="s">
        <v>11</v>
      </c>
      <c r="D17" s="23"/>
      <c r="E17" s="46">
        <v>604000</v>
      </c>
      <c r="F17" s="24">
        <v>-92000</v>
      </c>
      <c r="G17" s="25">
        <f t="shared" si="0"/>
        <v>512000</v>
      </c>
    </row>
    <row r="18" spans="1:8" ht="30" customHeight="1" x14ac:dyDescent="0.15">
      <c r="A18" s="94"/>
      <c r="B18" s="94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8" ht="30" customHeight="1" x14ac:dyDescent="0.15">
      <c r="A19" s="94"/>
      <c r="B19" s="94"/>
      <c r="C19" s="23" t="s">
        <v>12</v>
      </c>
      <c r="D19" s="23"/>
      <c r="E19" s="46">
        <v>0</v>
      </c>
      <c r="F19" s="24">
        <v>0</v>
      </c>
      <c r="G19" s="25">
        <f t="shared" si="0"/>
        <v>0</v>
      </c>
    </row>
    <row r="20" spans="1:8" ht="30" customHeight="1" x14ac:dyDescent="0.15">
      <c r="A20" s="94"/>
      <c r="B20" s="94"/>
      <c r="C20" s="23" t="s">
        <v>13</v>
      </c>
      <c r="D20" s="23"/>
      <c r="E20" s="46">
        <f>SUM(E21)</f>
        <v>300000</v>
      </c>
      <c r="F20" s="46">
        <f>SUM(F21)</f>
        <v>350000</v>
      </c>
      <c r="G20" s="25">
        <f t="shared" si="0"/>
        <v>650000</v>
      </c>
    </row>
    <row r="21" spans="1:8" ht="30" customHeight="1" x14ac:dyDescent="0.15">
      <c r="A21" s="94"/>
      <c r="B21" s="94"/>
      <c r="C21" s="23" t="s">
        <v>14</v>
      </c>
      <c r="D21" s="23"/>
      <c r="E21" s="24">
        <v>300000</v>
      </c>
      <c r="F21" s="24">
        <v>350000</v>
      </c>
      <c r="G21" s="25">
        <f t="shared" si="0"/>
        <v>650000</v>
      </c>
    </row>
    <row r="22" spans="1:8" ht="30" customHeight="1" x14ac:dyDescent="0.15">
      <c r="A22" s="94"/>
      <c r="B22" s="95"/>
      <c r="C22" s="90" t="s">
        <v>103</v>
      </c>
      <c r="D22" s="92"/>
      <c r="E22" s="26">
        <f>SUM(E5,,E13,E15,E17,E18,E19,E20)</f>
        <v>94384000</v>
      </c>
      <c r="F22" s="26">
        <f>SUM(F5,,F13,F15,F17,F18,F19,F20)</f>
        <v>-5542000</v>
      </c>
      <c r="G22" s="27">
        <f t="shared" si="0"/>
        <v>88842000</v>
      </c>
    </row>
    <row r="23" spans="1:8" ht="30" customHeight="1" x14ac:dyDescent="0.15">
      <c r="A23" s="94"/>
      <c r="B23" s="93" t="s">
        <v>123</v>
      </c>
      <c r="C23" s="28" t="s">
        <v>15</v>
      </c>
      <c r="D23" s="29"/>
      <c r="E23" s="30">
        <f>SUM(E24:E31)</f>
        <v>46500000</v>
      </c>
      <c r="F23" s="30">
        <f>SUM(F24:F31)</f>
        <v>380000</v>
      </c>
      <c r="G23" s="31">
        <f t="shared" si="0"/>
        <v>46880000</v>
      </c>
    </row>
    <row r="24" spans="1:8" ht="30" customHeight="1" x14ac:dyDescent="0.15">
      <c r="A24" s="94"/>
      <c r="B24" s="94"/>
      <c r="C24" s="58" t="s">
        <v>107</v>
      </c>
      <c r="D24" s="59"/>
      <c r="E24" s="48">
        <v>700000</v>
      </c>
      <c r="F24" s="48">
        <v>0</v>
      </c>
      <c r="G24" s="60">
        <f t="shared" si="0"/>
        <v>700000</v>
      </c>
      <c r="H24" s="61"/>
    </row>
    <row r="25" spans="1:8" ht="30" customHeight="1" x14ac:dyDescent="0.15">
      <c r="A25" s="94"/>
      <c r="B25" s="94"/>
      <c r="C25" s="35" t="s">
        <v>17</v>
      </c>
      <c r="D25" s="23"/>
      <c r="E25" s="24">
        <v>38600000</v>
      </c>
      <c r="F25" s="24">
        <v>0</v>
      </c>
      <c r="G25" s="25">
        <f t="shared" si="0"/>
        <v>38600000</v>
      </c>
    </row>
    <row r="26" spans="1:8" ht="30" customHeight="1" x14ac:dyDescent="0.15">
      <c r="A26" s="94"/>
      <c r="B26" s="94"/>
      <c r="C26" s="35" t="s">
        <v>18</v>
      </c>
      <c r="D26" s="23"/>
      <c r="E26" s="24">
        <v>1500000</v>
      </c>
      <c r="F26" s="24">
        <v>-500000</v>
      </c>
      <c r="G26" s="25">
        <f t="shared" si="0"/>
        <v>1000000</v>
      </c>
    </row>
    <row r="27" spans="1:8" ht="30" customHeight="1" x14ac:dyDescent="0.15">
      <c r="A27" s="94"/>
      <c r="B27" s="94"/>
      <c r="C27" s="35" t="s">
        <v>19</v>
      </c>
      <c r="D27" s="23"/>
      <c r="E27" s="24">
        <v>1350000</v>
      </c>
      <c r="F27" s="24">
        <v>0</v>
      </c>
      <c r="G27" s="25">
        <f t="shared" si="0"/>
        <v>1350000</v>
      </c>
    </row>
    <row r="28" spans="1:8" ht="30" customHeight="1" x14ac:dyDescent="0.15">
      <c r="A28" s="94"/>
      <c r="B28" s="94"/>
      <c r="C28" s="35" t="s">
        <v>20</v>
      </c>
      <c r="D28" s="23"/>
      <c r="E28" s="24">
        <v>0</v>
      </c>
      <c r="F28" s="24">
        <v>0</v>
      </c>
      <c r="G28" s="25">
        <f t="shared" si="0"/>
        <v>0</v>
      </c>
    </row>
    <row r="29" spans="1:8" ht="30" customHeight="1" x14ac:dyDescent="0.15">
      <c r="A29" s="94"/>
      <c r="B29" s="94"/>
      <c r="C29" s="35" t="s">
        <v>21</v>
      </c>
      <c r="D29" s="23"/>
      <c r="E29" s="24">
        <v>0</v>
      </c>
      <c r="F29" s="24">
        <v>0</v>
      </c>
      <c r="G29" s="25">
        <f t="shared" si="0"/>
        <v>0</v>
      </c>
    </row>
    <row r="30" spans="1:8" ht="30" customHeight="1" x14ac:dyDescent="0.15">
      <c r="A30" s="94"/>
      <c r="B30" s="94"/>
      <c r="C30" s="35" t="s">
        <v>22</v>
      </c>
      <c r="D30" s="23"/>
      <c r="E30" s="24">
        <v>120000</v>
      </c>
      <c r="F30" s="24">
        <v>-20000</v>
      </c>
      <c r="G30" s="25">
        <f t="shared" si="0"/>
        <v>100000</v>
      </c>
    </row>
    <row r="31" spans="1:8" ht="30" customHeight="1" x14ac:dyDescent="0.15">
      <c r="A31" s="94"/>
      <c r="B31" s="94"/>
      <c r="C31" s="47" t="s">
        <v>23</v>
      </c>
      <c r="D31" s="38"/>
      <c r="E31" s="24">
        <v>4230000</v>
      </c>
      <c r="F31" s="39">
        <v>900000</v>
      </c>
      <c r="G31" s="40">
        <f t="shared" si="0"/>
        <v>5130000</v>
      </c>
    </row>
    <row r="32" spans="1:8" ht="30" customHeight="1" x14ac:dyDescent="0.15">
      <c r="A32" s="94"/>
      <c r="B32" s="94"/>
      <c r="C32" s="62" t="s">
        <v>24</v>
      </c>
      <c r="D32" s="63"/>
      <c r="E32" s="64">
        <f>SUM(E33:E55)</f>
        <v>16815000</v>
      </c>
      <c r="F32" s="64">
        <f>SUM(F33:F55)</f>
        <v>885000</v>
      </c>
      <c r="G32" s="65">
        <f t="shared" si="0"/>
        <v>17700000</v>
      </c>
    </row>
    <row r="33" spans="1:7" ht="30" customHeight="1" x14ac:dyDescent="0.15">
      <c r="A33" s="94"/>
      <c r="B33" s="94"/>
      <c r="C33" s="35" t="s">
        <v>25</v>
      </c>
      <c r="D33" s="23"/>
      <c r="E33" s="24">
        <v>12300000</v>
      </c>
      <c r="F33" s="24">
        <v>0</v>
      </c>
      <c r="G33" s="25">
        <f t="shared" si="0"/>
        <v>12300000</v>
      </c>
    </row>
    <row r="34" spans="1:7" ht="30" customHeight="1" x14ac:dyDescent="0.15">
      <c r="A34" s="94"/>
      <c r="B34" s="94"/>
      <c r="C34" s="35" t="s">
        <v>26</v>
      </c>
      <c r="D34" s="23"/>
      <c r="E34" s="24"/>
      <c r="F34" s="24">
        <v>0</v>
      </c>
      <c r="G34" s="25">
        <f t="shared" si="0"/>
        <v>0</v>
      </c>
    </row>
    <row r="35" spans="1:7" ht="30" customHeight="1" x14ac:dyDescent="0.15">
      <c r="A35" s="94"/>
      <c r="B35" s="94"/>
      <c r="C35" s="35" t="s">
        <v>27</v>
      </c>
      <c r="D35" s="23"/>
      <c r="E35" s="24">
        <v>750000</v>
      </c>
      <c r="F35" s="24">
        <v>-100000</v>
      </c>
      <c r="G35" s="25">
        <f t="shared" si="0"/>
        <v>650000</v>
      </c>
    </row>
    <row r="36" spans="1:7" ht="30" customHeight="1" x14ac:dyDescent="0.15">
      <c r="A36" s="94"/>
      <c r="B36" s="94"/>
      <c r="C36" s="35" t="s">
        <v>28</v>
      </c>
      <c r="D36" s="23"/>
      <c r="E36" s="24"/>
      <c r="F36" s="24">
        <v>0</v>
      </c>
      <c r="G36" s="25">
        <f t="shared" si="0"/>
        <v>0</v>
      </c>
    </row>
    <row r="37" spans="1:7" ht="30" customHeight="1" x14ac:dyDescent="0.15">
      <c r="A37" s="94"/>
      <c r="B37" s="94"/>
      <c r="C37" s="35" t="s">
        <v>29</v>
      </c>
      <c r="D37" s="23"/>
      <c r="E37" s="24">
        <v>25000</v>
      </c>
      <c r="F37" s="24">
        <v>85000</v>
      </c>
      <c r="G37" s="25">
        <f t="shared" si="0"/>
        <v>110000</v>
      </c>
    </row>
    <row r="38" spans="1:7" ht="30" customHeight="1" x14ac:dyDescent="0.15">
      <c r="A38" s="94"/>
      <c r="B38" s="94"/>
      <c r="C38" s="35" t="s">
        <v>30</v>
      </c>
      <c r="D38" s="23"/>
      <c r="E38" s="24">
        <v>540000</v>
      </c>
      <c r="F38" s="24">
        <v>160000</v>
      </c>
      <c r="G38" s="25">
        <f t="shared" si="0"/>
        <v>700000</v>
      </c>
    </row>
    <row r="39" spans="1:7" ht="30" customHeight="1" x14ac:dyDescent="0.15">
      <c r="A39" s="94"/>
      <c r="B39" s="94"/>
      <c r="C39" s="35" t="s">
        <v>31</v>
      </c>
      <c r="D39" s="23"/>
      <c r="E39" s="24">
        <v>560000</v>
      </c>
      <c r="F39" s="24">
        <v>-560000</v>
      </c>
      <c r="G39" s="25">
        <f t="shared" si="0"/>
        <v>0</v>
      </c>
    </row>
    <row r="40" spans="1:7" ht="30" customHeight="1" x14ac:dyDescent="0.15">
      <c r="A40" s="94"/>
      <c r="B40" s="94"/>
      <c r="C40" s="35" t="s">
        <v>32</v>
      </c>
      <c r="D40" s="23"/>
      <c r="E40" s="24"/>
      <c r="F40" s="24">
        <v>600000</v>
      </c>
      <c r="G40" s="25">
        <f t="shared" si="0"/>
        <v>600000</v>
      </c>
    </row>
    <row r="41" spans="1:7" ht="30" customHeight="1" x14ac:dyDescent="0.15">
      <c r="A41" s="94"/>
      <c r="B41" s="94"/>
      <c r="C41" s="35" t="s">
        <v>33</v>
      </c>
      <c r="D41" s="23"/>
      <c r="E41" s="24"/>
      <c r="F41" s="24">
        <v>0</v>
      </c>
      <c r="G41" s="25">
        <f t="shared" si="0"/>
        <v>0</v>
      </c>
    </row>
    <row r="42" spans="1:7" ht="30" customHeight="1" x14ac:dyDescent="0.15">
      <c r="A42" s="94"/>
      <c r="B42" s="94"/>
      <c r="C42" s="35" t="s">
        <v>34</v>
      </c>
      <c r="D42" s="23"/>
      <c r="E42" s="24"/>
      <c r="F42" s="24">
        <v>0</v>
      </c>
      <c r="G42" s="25">
        <f t="shared" si="0"/>
        <v>0</v>
      </c>
    </row>
    <row r="43" spans="1:7" ht="30" customHeight="1" x14ac:dyDescent="0.15">
      <c r="A43" s="94"/>
      <c r="B43" s="94"/>
      <c r="C43" s="35" t="s">
        <v>35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4"/>
      <c r="B44" s="94"/>
      <c r="C44" s="35" t="s">
        <v>36</v>
      </c>
      <c r="D44" s="23"/>
      <c r="E44" s="24">
        <v>1660000</v>
      </c>
      <c r="F44" s="24">
        <v>1000000</v>
      </c>
      <c r="G44" s="25">
        <f t="shared" si="0"/>
        <v>2660000</v>
      </c>
    </row>
    <row r="45" spans="1:7" ht="30" customHeight="1" x14ac:dyDescent="0.15">
      <c r="A45" s="94"/>
      <c r="B45" s="94"/>
      <c r="C45" s="35" t="s">
        <v>37</v>
      </c>
      <c r="D45" s="23"/>
      <c r="E45" s="24">
        <v>830000</v>
      </c>
      <c r="F45" s="24">
        <v>-200000</v>
      </c>
      <c r="G45" s="25">
        <f t="shared" si="0"/>
        <v>630000</v>
      </c>
    </row>
    <row r="46" spans="1:7" ht="30" customHeight="1" x14ac:dyDescent="0.15">
      <c r="A46" s="94"/>
      <c r="B46" s="94"/>
      <c r="C46" s="35" t="s">
        <v>38</v>
      </c>
      <c r="D46" s="23"/>
      <c r="E46" s="24">
        <v>150000</v>
      </c>
      <c r="F46" s="24">
        <v>-100000</v>
      </c>
      <c r="G46" s="25">
        <f t="shared" si="0"/>
        <v>50000</v>
      </c>
    </row>
    <row r="47" spans="1:7" ht="30" customHeight="1" x14ac:dyDescent="0.15">
      <c r="A47" s="94"/>
      <c r="B47" s="94"/>
      <c r="C47" s="35" t="s">
        <v>39</v>
      </c>
      <c r="D47" s="23"/>
      <c r="E47" s="24"/>
      <c r="F47" s="24">
        <v>0</v>
      </c>
      <c r="G47" s="25">
        <f t="shared" si="0"/>
        <v>0</v>
      </c>
    </row>
    <row r="48" spans="1:7" ht="30" customHeight="1" x14ac:dyDescent="0.15">
      <c r="A48" s="94"/>
      <c r="B48" s="94"/>
      <c r="C48" s="35" t="s">
        <v>40</v>
      </c>
      <c r="D48" s="23"/>
      <c r="E48" s="24"/>
      <c r="F48" s="24">
        <v>0</v>
      </c>
      <c r="G48" s="25">
        <f t="shared" si="0"/>
        <v>0</v>
      </c>
    </row>
    <row r="49" spans="1:7" ht="30" customHeight="1" x14ac:dyDescent="0.15">
      <c r="A49" s="94"/>
      <c r="B49" s="94"/>
      <c r="C49" s="35" t="s">
        <v>41</v>
      </c>
      <c r="D49" s="23"/>
      <c r="E49" s="24"/>
      <c r="F49" s="24">
        <v>0</v>
      </c>
      <c r="G49" s="25">
        <f t="shared" si="0"/>
        <v>0</v>
      </c>
    </row>
    <row r="50" spans="1:7" ht="30" customHeight="1" x14ac:dyDescent="0.15">
      <c r="A50" s="94"/>
      <c r="B50" s="94"/>
      <c r="C50" s="35" t="s">
        <v>42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4"/>
      <c r="B51" s="94"/>
      <c r="C51" s="35" t="s">
        <v>43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4"/>
      <c r="B52" s="94"/>
      <c r="C52" s="35" t="s">
        <v>44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4"/>
      <c r="B53" s="94"/>
      <c r="C53" s="35" t="s">
        <v>45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4"/>
      <c r="B54" s="94"/>
      <c r="C54" s="35" t="s">
        <v>46</v>
      </c>
      <c r="D54" s="23"/>
      <c r="E54" s="24"/>
      <c r="F54" s="24">
        <v>0</v>
      </c>
      <c r="G54" s="25">
        <f t="shared" si="0"/>
        <v>0</v>
      </c>
    </row>
    <row r="55" spans="1:7" ht="30" customHeight="1" x14ac:dyDescent="0.15">
      <c r="A55" s="94"/>
      <c r="B55" s="94"/>
      <c r="C55" s="35" t="s">
        <v>47</v>
      </c>
      <c r="D55" s="23"/>
      <c r="E55" s="24"/>
      <c r="F55" s="24">
        <v>0</v>
      </c>
      <c r="G55" s="25">
        <f t="shared" si="0"/>
        <v>0</v>
      </c>
    </row>
    <row r="56" spans="1:7" ht="30" customHeight="1" x14ac:dyDescent="0.15">
      <c r="A56" s="94"/>
      <c r="B56" s="94"/>
      <c r="C56" s="66" t="s">
        <v>48</v>
      </c>
      <c r="D56" s="67"/>
      <c r="E56" s="57">
        <f>SUM(E57:E79)</f>
        <v>31371000</v>
      </c>
      <c r="F56" s="57">
        <f>SUM(F57:F79)</f>
        <v>-4925000</v>
      </c>
      <c r="G56" s="68">
        <f>SUM(E56:F56)</f>
        <v>26446000</v>
      </c>
    </row>
    <row r="57" spans="1:7" ht="30" customHeight="1" x14ac:dyDescent="0.15">
      <c r="A57" s="94"/>
      <c r="B57" s="94"/>
      <c r="C57" s="35" t="s">
        <v>49</v>
      </c>
      <c r="D57" s="23"/>
      <c r="E57" s="24">
        <v>200000</v>
      </c>
      <c r="F57" s="24">
        <v>-60000</v>
      </c>
      <c r="G57" s="25">
        <f t="shared" si="0"/>
        <v>140000</v>
      </c>
    </row>
    <row r="58" spans="1:7" ht="30" customHeight="1" x14ac:dyDescent="0.15">
      <c r="A58" s="94"/>
      <c r="B58" s="94"/>
      <c r="C58" s="35" t="s">
        <v>50</v>
      </c>
      <c r="D58" s="23"/>
      <c r="E58" s="24">
        <v>120000</v>
      </c>
      <c r="F58" s="24">
        <v>-50000</v>
      </c>
      <c r="G58" s="25">
        <f t="shared" si="0"/>
        <v>70000</v>
      </c>
    </row>
    <row r="59" spans="1:7" ht="30" customHeight="1" x14ac:dyDescent="0.15">
      <c r="A59" s="94"/>
      <c r="B59" s="94"/>
      <c r="C59" s="35" t="s">
        <v>51</v>
      </c>
      <c r="D59" s="23"/>
      <c r="E59" s="24">
        <v>15000</v>
      </c>
      <c r="F59" s="24">
        <v>45000</v>
      </c>
      <c r="G59" s="25">
        <f t="shared" si="0"/>
        <v>60000</v>
      </c>
    </row>
    <row r="60" spans="1:7" ht="30" customHeight="1" x14ac:dyDescent="0.15">
      <c r="A60" s="94"/>
      <c r="B60" s="94"/>
      <c r="C60" s="35" t="s">
        <v>52</v>
      </c>
      <c r="D60" s="23"/>
      <c r="E60" s="24">
        <v>250000</v>
      </c>
      <c r="F60" s="24">
        <v>-250000</v>
      </c>
      <c r="G60" s="25">
        <f t="shared" si="0"/>
        <v>0</v>
      </c>
    </row>
    <row r="61" spans="1:7" ht="30" customHeight="1" x14ac:dyDescent="0.15">
      <c r="A61" s="94"/>
      <c r="B61" s="94"/>
      <c r="C61" s="35" t="s">
        <v>53</v>
      </c>
      <c r="D61" s="23"/>
      <c r="E61" s="24">
        <v>1250000</v>
      </c>
      <c r="F61" s="24">
        <v>-200000</v>
      </c>
      <c r="G61" s="25">
        <f t="shared" si="0"/>
        <v>1050000</v>
      </c>
    </row>
    <row r="62" spans="1:7" ht="30" customHeight="1" x14ac:dyDescent="0.15">
      <c r="A62" s="94"/>
      <c r="B62" s="94"/>
      <c r="C62" s="35" t="s">
        <v>54</v>
      </c>
      <c r="D62" s="23"/>
      <c r="E62" s="24">
        <v>600000</v>
      </c>
      <c r="F62" s="24">
        <v>0</v>
      </c>
      <c r="G62" s="25">
        <f t="shared" si="0"/>
        <v>600000</v>
      </c>
    </row>
    <row r="63" spans="1:7" ht="30" customHeight="1" x14ac:dyDescent="0.15">
      <c r="A63" s="94"/>
      <c r="B63" s="94"/>
      <c r="C63" s="35" t="s">
        <v>36</v>
      </c>
      <c r="D63" s="23"/>
      <c r="E63" s="24">
        <v>8200000</v>
      </c>
      <c r="F63" s="24">
        <v>-1600000</v>
      </c>
      <c r="G63" s="25">
        <f t="shared" si="0"/>
        <v>6600000</v>
      </c>
    </row>
    <row r="64" spans="1:7" ht="30" customHeight="1" x14ac:dyDescent="0.15">
      <c r="A64" s="94"/>
      <c r="B64" s="94"/>
      <c r="C64" s="35" t="s">
        <v>37</v>
      </c>
      <c r="D64" s="23"/>
      <c r="E64" s="24">
        <v>10000</v>
      </c>
      <c r="F64" s="24">
        <v>-10000</v>
      </c>
      <c r="G64" s="25">
        <f t="shared" si="0"/>
        <v>0</v>
      </c>
    </row>
    <row r="65" spans="1:7" ht="30" customHeight="1" x14ac:dyDescent="0.15">
      <c r="A65" s="94"/>
      <c r="B65" s="94"/>
      <c r="C65" s="35" t="s">
        <v>55</v>
      </c>
      <c r="D65" s="23"/>
      <c r="E65" s="24">
        <v>11321000</v>
      </c>
      <c r="F65" s="24">
        <v>-3800000</v>
      </c>
      <c r="G65" s="25">
        <f t="shared" si="0"/>
        <v>7521000</v>
      </c>
    </row>
    <row r="66" spans="1:7" ht="30" customHeight="1" x14ac:dyDescent="0.15">
      <c r="A66" s="94"/>
      <c r="B66" s="94"/>
      <c r="C66" s="35" t="s">
        <v>56</v>
      </c>
      <c r="D66" s="23"/>
      <c r="E66" s="24">
        <v>1400000</v>
      </c>
      <c r="F66" s="24">
        <v>0</v>
      </c>
      <c r="G66" s="25">
        <f t="shared" si="0"/>
        <v>1400000</v>
      </c>
    </row>
    <row r="67" spans="1:7" ht="30" customHeight="1" x14ac:dyDescent="0.15">
      <c r="A67" s="94"/>
      <c r="B67" s="94"/>
      <c r="C67" s="35" t="s">
        <v>57</v>
      </c>
      <c r="D67" s="23"/>
      <c r="E67" s="24"/>
      <c r="F67" s="24">
        <v>0</v>
      </c>
      <c r="G67" s="25">
        <f t="shared" si="0"/>
        <v>0</v>
      </c>
    </row>
    <row r="68" spans="1:7" ht="30" customHeight="1" x14ac:dyDescent="0.15">
      <c r="A68" s="94"/>
      <c r="B68" s="94"/>
      <c r="C68" s="35" t="s">
        <v>58</v>
      </c>
      <c r="D68" s="23"/>
      <c r="E68" s="24">
        <v>200000</v>
      </c>
      <c r="F68" s="24">
        <v>-150000</v>
      </c>
      <c r="G68" s="25">
        <f t="shared" si="0"/>
        <v>50000</v>
      </c>
    </row>
    <row r="69" spans="1:7" ht="30" customHeight="1" x14ac:dyDescent="0.15">
      <c r="A69" s="94"/>
      <c r="B69" s="94"/>
      <c r="C69" s="35" t="s">
        <v>59</v>
      </c>
      <c r="D69" s="23"/>
      <c r="E69" s="24">
        <v>950000</v>
      </c>
      <c r="F69" s="24">
        <v>100000</v>
      </c>
      <c r="G69" s="25">
        <f t="shared" si="0"/>
        <v>1050000</v>
      </c>
    </row>
    <row r="70" spans="1:7" ht="30" customHeight="1" x14ac:dyDescent="0.15">
      <c r="A70" s="94"/>
      <c r="B70" s="94"/>
      <c r="C70" s="35" t="s">
        <v>60</v>
      </c>
      <c r="D70" s="23"/>
      <c r="E70" s="24">
        <v>350000</v>
      </c>
      <c r="F70" s="24">
        <v>1050000</v>
      </c>
      <c r="G70" s="25">
        <f t="shared" ref="G70:G115" si="1">SUM(E70:F70)</f>
        <v>1400000</v>
      </c>
    </row>
    <row r="71" spans="1:7" ht="30" customHeight="1" x14ac:dyDescent="0.15">
      <c r="A71" s="94"/>
      <c r="B71" s="94"/>
      <c r="C71" s="35" t="s">
        <v>39</v>
      </c>
      <c r="D71" s="23"/>
      <c r="E71" s="24">
        <v>900000</v>
      </c>
      <c r="F71" s="24">
        <v>0</v>
      </c>
      <c r="G71" s="25">
        <f t="shared" si="1"/>
        <v>900000</v>
      </c>
    </row>
    <row r="72" spans="1:7" ht="30" customHeight="1" x14ac:dyDescent="0.15">
      <c r="A72" s="94"/>
      <c r="B72" s="94"/>
      <c r="C72" s="35" t="s">
        <v>40</v>
      </c>
      <c r="D72" s="23"/>
      <c r="E72" s="24">
        <v>3000000</v>
      </c>
      <c r="F72" s="24">
        <v>0</v>
      </c>
      <c r="G72" s="25">
        <f t="shared" si="1"/>
        <v>3000000</v>
      </c>
    </row>
    <row r="73" spans="1:7" ht="30" customHeight="1" x14ac:dyDescent="0.15">
      <c r="A73" s="94"/>
      <c r="B73" s="94"/>
      <c r="C73" s="35" t="s">
        <v>61</v>
      </c>
      <c r="D73" s="23"/>
      <c r="E73" s="24"/>
      <c r="F73" s="24">
        <v>0</v>
      </c>
      <c r="G73" s="25">
        <f t="shared" si="1"/>
        <v>0</v>
      </c>
    </row>
    <row r="74" spans="1:7" ht="30" customHeight="1" x14ac:dyDescent="0.15">
      <c r="A74" s="94"/>
      <c r="B74" s="94"/>
      <c r="C74" s="35" t="s">
        <v>62</v>
      </c>
      <c r="D74" s="23"/>
      <c r="E74" s="24">
        <v>80000</v>
      </c>
      <c r="F74" s="24">
        <v>0</v>
      </c>
      <c r="G74" s="25">
        <f t="shared" si="1"/>
        <v>80000</v>
      </c>
    </row>
    <row r="75" spans="1:7" ht="30" customHeight="1" x14ac:dyDescent="0.15">
      <c r="A75" s="94"/>
      <c r="B75" s="94"/>
      <c r="C75" s="35" t="s">
        <v>63</v>
      </c>
      <c r="D75" s="23"/>
      <c r="E75" s="24">
        <v>2300000</v>
      </c>
      <c r="F75" s="24">
        <v>0</v>
      </c>
      <c r="G75" s="25">
        <f t="shared" si="1"/>
        <v>2300000</v>
      </c>
    </row>
    <row r="76" spans="1:7" ht="30" customHeight="1" x14ac:dyDescent="0.15">
      <c r="A76" s="94"/>
      <c r="B76" s="94"/>
      <c r="C76" s="35" t="s">
        <v>64</v>
      </c>
      <c r="D76" s="23"/>
      <c r="E76" s="24">
        <v>80000</v>
      </c>
      <c r="F76" s="24">
        <v>0</v>
      </c>
      <c r="G76" s="25">
        <f t="shared" si="1"/>
        <v>80000</v>
      </c>
    </row>
    <row r="77" spans="1:7" ht="30" customHeight="1" x14ac:dyDescent="0.15">
      <c r="A77" s="94"/>
      <c r="B77" s="94"/>
      <c r="C77" s="35" t="s">
        <v>65</v>
      </c>
      <c r="D77" s="23"/>
      <c r="E77" s="24">
        <v>45000</v>
      </c>
      <c r="F77" s="24">
        <v>0</v>
      </c>
      <c r="G77" s="25">
        <f t="shared" si="1"/>
        <v>45000</v>
      </c>
    </row>
    <row r="78" spans="1:7" ht="30" customHeight="1" x14ac:dyDescent="0.15">
      <c r="A78" s="94"/>
      <c r="B78" s="94"/>
      <c r="C78" s="35" t="s">
        <v>46</v>
      </c>
      <c r="D78" s="23"/>
      <c r="E78" s="24">
        <v>100000</v>
      </c>
      <c r="F78" s="24">
        <v>0</v>
      </c>
      <c r="G78" s="25">
        <f t="shared" si="1"/>
        <v>100000</v>
      </c>
    </row>
    <row r="79" spans="1:7" ht="30" customHeight="1" x14ac:dyDescent="0.15">
      <c r="A79" s="94"/>
      <c r="B79" s="94"/>
      <c r="C79" s="35" t="s">
        <v>66</v>
      </c>
      <c r="D79" s="23"/>
      <c r="E79" s="24"/>
      <c r="F79" s="24">
        <v>0</v>
      </c>
      <c r="G79" s="25">
        <f t="shared" si="1"/>
        <v>0</v>
      </c>
    </row>
    <row r="80" spans="1:7" ht="30" customHeight="1" x14ac:dyDescent="0.15">
      <c r="A80" s="94"/>
      <c r="B80" s="94"/>
      <c r="C80" s="35" t="s">
        <v>67</v>
      </c>
      <c r="D80" s="23"/>
      <c r="E80" s="24">
        <v>400000</v>
      </c>
      <c r="F80" s="24">
        <v>300000</v>
      </c>
      <c r="G80" s="25">
        <f t="shared" si="1"/>
        <v>700000</v>
      </c>
    </row>
    <row r="81" spans="1:7" ht="30" customHeight="1" x14ac:dyDescent="0.15">
      <c r="A81" s="94"/>
      <c r="B81" s="94"/>
      <c r="C81" s="35" t="s">
        <v>68</v>
      </c>
      <c r="D81" s="23"/>
      <c r="E81" s="24">
        <f>SUM(E82)</f>
        <v>0</v>
      </c>
      <c r="F81" s="24">
        <f>SUM(F82)</f>
        <v>20000</v>
      </c>
      <c r="G81" s="25">
        <f t="shared" si="1"/>
        <v>20000</v>
      </c>
    </row>
    <row r="82" spans="1:7" ht="30" customHeight="1" x14ac:dyDescent="0.15">
      <c r="A82" s="94"/>
      <c r="B82" s="94"/>
      <c r="C82" s="47" t="s">
        <v>69</v>
      </c>
      <c r="D82" s="38"/>
      <c r="E82" s="39">
        <v>0</v>
      </c>
      <c r="F82" s="39">
        <v>20000</v>
      </c>
      <c r="G82" s="40">
        <f t="shared" si="1"/>
        <v>20000</v>
      </c>
    </row>
    <row r="83" spans="1:7" ht="30" customHeight="1" x14ac:dyDescent="0.15">
      <c r="A83" s="94"/>
      <c r="B83" s="95"/>
      <c r="C83" s="34" t="s">
        <v>70</v>
      </c>
      <c r="D83" s="20"/>
      <c r="E83" s="21">
        <f>SUM(E23,E32,E56,E80,E81)</f>
        <v>95086000</v>
      </c>
      <c r="F83" s="21">
        <f>SUM(F23,F32,F56,F80,F81)</f>
        <v>-3340000</v>
      </c>
      <c r="G83" s="22">
        <f t="shared" si="1"/>
        <v>91746000</v>
      </c>
    </row>
    <row r="84" spans="1:7" ht="30" customHeight="1" x14ac:dyDescent="0.15">
      <c r="A84" s="95"/>
      <c r="B84" s="36"/>
      <c r="C84" s="33" t="s">
        <v>71</v>
      </c>
      <c r="D84" s="33"/>
      <c r="E84" s="26">
        <f>E22-E83</f>
        <v>-702000</v>
      </c>
      <c r="F84" s="26">
        <f>F22-F83</f>
        <v>-2202000</v>
      </c>
      <c r="G84" s="27">
        <f t="shared" si="1"/>
        <v>-2904000</v>
      </c>
    </row>
    <row r="85" spans="1:7" ht="30" customHeight="1" x14ac:dyDescent="0.15">
      <c r="A85" s="93" t="s">
        <v>125</v>
      </c>
      <c r="B85" s="93" t="s">
        <v>124</v>
      </c>
      <c r="C85" s="20" t="s">
        <v>72</v>
      </c>
      <c r="D85" s="20"/>
      <c r="E85" s="21">
        <f>SUM(E86:E87)</f>
        <v>3250000</v>
      </c>
      <c r="F85" s="21">
        <f>SUM(F86:F87)</f>
        <v>0</v>
      </c>
      <c r="G85" s="22">
        <f t="shared" si="1"/>
        <v>3250000</v>
      </c>
    </row>
    <row r="86" spans="1:7" ht="30" customHeight="1" x14ac:dyDescent="0.15">
      <c r="A86" s="94"/>
      <c r="B86" s="94"/>
      <c r="C86" s="23" t="s">
        <v>129</v>
      </c>
      <c r="D86" s="23"/>
      <c r="E86" s="24"/>
      <c r="F86" s="24">
        <v>0</v>
      </c>
      <c r="G86" s="25">
        <f t="shared" si="1"/>
        <v>0</v>
      </c>
    </row>
    <row r="87" spans="1:7" ht="30" customHeight="1" x14ac:dyDescent="0.15">
      <c r="A87" s="94"/>
      <c r="B87" s="94"/>
      <c r="C87" s="23" t="s">
        <v>73</v>
      </c>
      <c r="D87" s="23"/>
      <c r="E87" s="24">
        <v>3250000</v>
      </c>
      <c r="F87" s="24">
        <v>0</v>
      </c>
      <c r="G87" s="25">
        <f t="shared" si="1"/>
        <v>3250000</v>
      </c>
    </row>
    <row r="88" spans="1:7" ht="30" customHeight="1" x14ac:dyDescent="0.15">
      <c r="A88" s="94"/>
      <c r="B88" s="94"/>
      <c r="C88" s="23" t="s">
        <v>74</v>
      </c>
      <c r="D88" s="23"/>
      <c r="E88" s="24">
        <f>SUM(E89)</f>
        <v>0</v>
      </c>
      <c r="F88" s="24">
        <f>SUM(F89)</f>
        <v>0</v>
      </c>
      <c r="G88" s="25">
        <f t="shared" si="1"/>
        <v>0</v>
      </c>
    </row>
    <row r="89" spans="1:7" ht="30" customHeight="1" x14ac:dyDescent="0.15">
      <c r="A89" s="94"/>
      <c r="B89" s="94"/>
      <c r="C89" s="23" t="s">
        <v>75</v>
      </c>
      <c r="D89" s="23"/>
      <c r="E89" s="24"/>
      <c r="F89" s="24">
        <v>0</v>
      </c>
      <c r="G89" s="25">
        <f t="shared" si="1"/>
        <v>0</v>
      </c>
    </row>
    <row r="90" spans="1:7" ht="30" customHeight="1" x14ac:dyDescent="0.15">
      <c r="A90" s="94"/>
      <c r="B90" s="94"/>
      <c r="C90" s="23" t="s">
        <v>76</v>
      </c>
      <c r="D90" s="23"/>
      <c r="E90" s="24">
        <v>0</v>
      </c>
      <c r="F90" s="24">
        <v>11000000</v>
      </c>
      <c r="G90" s="25">
        <f t="shared" si="1"/>
        <v>11000000</v>
      </c>
    </row>
    <row r="91" spans="1:7" ht="30" customHeight="1" x14ac:dyDescent="0.15">
      <c r="A91" s="94"/>
      <c r="B91" s="95"/>
      <c r="C91" s="32" t="s">
        <v>77</v>
      </c>
      <c r="D91" s="33"/>
      <c r="E91" s="26">
        <f>SUM(E85,E88,E90)</f>
        <v>3250000</v>
      </c>
      <c r="F91" s="26">
        <f>SUM(F85,F88,F90)</f>
        <v>11000000</v>
      </c>
      <c r="G91" s="27">
        <f t="shared" si="1"/>
        <v>14250000</v>
      </c>
    </row>
    <row r="92" spans="1:7" ht="30" customHeight="1" x14ac:dyDescent="0.15">
      <c r="A92" s="94"/>
      <c r="B92" s="93" t="s">
        <v>123</v>
      </c>
      <c r="C92" s="20" t="s">
        <v>78</v>
      </c>
      <c r="D92" s="20"/>
      <c r="E92" s="21">
        <v>9500000</v>
      </c>
      <c r="F92" s="21">
        <v>1172000</v>
      </c>
      <c r="G92" s="22">
        <f t="shared" si="1"/>
        <v>10672000</v>
      </c>
    </row>
    <row r="93" spans="1:7" ht="30" customHeight="1" x14ac:dyDescent="0.15">
      <c r="A93" s="94"/>
      <c r="B93" s="94"/>
      <c r="C93" s="23" t="s">
        <v>79</v>
      </c>
      <c r="D93" s="23"/>
      <c r="E93" s="24">
        <f>SUM(E94:E98)</f>
        <v>3879000</v>
      </c>
      <c r="F93" s="24">
        <f>SUM(F94:F98)</f>
        <v>0</v>
      </c>
      <c r="G93" s="25">
        <f t="shared" si="1"/>
        <v>3879000</v>
      </c>
    </row>
    <row r="94" spans="1:7" ht="30" customHeight="1" x14ac:dyDescent="0.15">
      <c r="A94" s="94"/>
      <c r="B94" s="94"/>
      <c r="C94" s="23" t="s">
        <v>80</v>
      </c>
      <c r="D94" s="23"/>
      <c r="E94" s="24"/>
      <c r="F94" s="24">
        <v>0</v>
      </c>
      <c r="G94" s="25">
        <f t="shared" si="1"/>
        <v>0</v>
      </c>
    </row>
    <row r="95" spans="1:7" ht="30" customHeight="1" x14ac:dyDescent="0.15">
      <c r="A95" s="94"/>
      <c r="B95" s="94"/>
      <c r="C95" s="23" t="s">
        <v>81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4"/>
      <c r="B96" s="94"/>
      <c r="C96" s="23" t="s">
        <v>82</v>
      </c>
      <c r="D96" s="23"/>
      <c r="E96" s="24"/>
      <c r="F96" s="24">
        <v>0</v>
      </c>
      <c r="G96" s="25">
        <f t="shared" si="1"/>
        <v>0</v>
      </c>
    </row>
    <row r="97" spans="1:7" ht="30" customHeight="1" x14ac:dyDescent="0.15">
      <c r="A97" s="94"/>
      <c r="B97" s="94"/>
      <c r="C97" s="23" t="s">
        <v>83</v>
      </c>
      <c r="D97" s="23"/>
      <c r="E97" s="24">
        <v>2129000</v>
      </c>
      <c r="F97" s="24">
        <v>0</v>
      </c>
      <c r="G97" s="25">
        <f t="shared" si="1"/>
        <v>2129000</v>
      </c>
    </row>
    <row r="98" spans="1:7" ht="30" customHeight="1" x14ac:dyDescent="0.15">
      <c r="A98" s="94"/>
      <c r="B98" s="94"/>
      <c r="C98" s="23" t="s">
        <v>84</v>
      </c>
      <c r="D98" s="23"/>
      <c r="E98" s="24">
        <v>1750000</v>
      </c>
      <c r="F98" s="24">
        <v>0</v>
      </c>
      <c r="G98" s="25">
        <f t="shared" si="1"/>
        <v>1750000</v>
      </c>
    </row>
    <row r="99" spans="1:7" ht="30" customHeight="1" x14ac:dyDescent="0.15">
      <c r="A99" s="94"/>
      <c r="B99" s="95"/>
      <c r="C99" s="33" t="s">
        <v>85</v>
      </c>
      <c r="D99" s="33"/>
      <c r="E99" s="26">
        <f>SUM(E92,E93)</f>
        <v>13379000</v>
      </c>
      <c r="F99" s="26">
        <f>SUM(F92,F93)</f>
        <v>1172000</v>
      </c>
      <c r="G99" s="27">
        <f t="shared" si="1"/>
        <v>14551000</v>
      </c>
    </row>
    <row r="100" spans="1:7" ht="42" customHeight="1" x14ac:dyDescent="0.15">
      <c r="A100" s="37"/>
      <c r="B100" s="36"/>
      <c r="C100" s="38" t="s">
        <v>86</v>
      </c>
      <c r="D100" s="38"/>
      <c r="E100" s="39">
        <f>E91-E99</f>
        <v>-10129000</v>
      </c>
      <c r="F100" s="39">
        <f>F91-F99</f>
        <v>9828000</v>
      </c>
      <c r="G100" s="40">
        <f t="shared" si="1"/>
        <v>-301000</v>
      </c>
    </row>
    <row r="101" spans="1:7" ht="30" customHeight="1" x14ac:dyDescent="0.15">
      <c r="A101" s="96" t="s">
        <v>126</v>
      </c>
      <c r="B101" s="93" t="s">
        <v>124</v>
      </c>
      <c r="C101" s="20" t="s">
        <v>87</v>
      </c>
      <c r="D101" s="20"/>
      <c r="E101" s="21">
        <f>SUM(E102)</f>
        <v>60000</v>
      </c>
      <c r="F101" s="21">
        <f>SUM(F102)</f>
        <v>0</v>
      </c>
      <c r="G101" s="22">
        <f t="shared" si="1"/>
        <v>60000</v>
      </c>
    </row>
    <row r="102" spans="1:7" ht="30" customHeight="1" x14ac:dyDescent="0.15">
      <c r="A102" s="97"/>
      <c r="B102" s="94"/>
      <c r="C102" s="23" t="s">
        <v>88</v>
      </c>
      <c r="D102" s="23"/>
      <c r="E102" s="24">
        <v>60000</v>
      </c>
      <c r="F102" s="24">
        <v>0</v>
      </c>
      <c r="G102" s="25">
        <f t="shared" si="1"/>
        <v>60000</v>
      </c>
    </row>
    <row r="103" spans="1:7" ht="30" customHeight="1" x14ac:dyDescent="0.15">
      <c r="A103" s="97"/>
      <c r="B103" s="94"/>
      <c r="C103" s="23" t="s">
        <v>106</v>
      </c>
      <c r="D103" s="23"/>
      <c r="E103" s="24">
        <v>30000000</v>
      </c>
      <c r="F103" s="24">
        <v>-30000000</v>
      </c>
      <c r="G103" s="25">
        <f t="shared" si="1"/>
        <v>0</v>
      </c>
    </row>
    <row r="104" spans="1:7" ht="30" customHeight="1" x14ac:dyDescent="0.15">
      <c r="A104" s="97"/>
      <c r="B104" s="94"/>
      <c r="C104" s="23" t="s">
        <v>89</v>
      </c>
      <c r="D104" s="23"/>
      <c r="E104" s="24">
        <f>SUM(E105)</f>
        <v>4500000</v>
      </c>
      <c r="F104" s="24">
        <f>SUM(F105)</f>
        <v>0</v>
      </c>
      <c r="G104" s="25">
        <f t="shared" si="1"/>
        <v>4500000</v>
      </c>
    </row>
    <row r="105" spans="1:7" ht="30" customHeight="1" x14ac:dyDescent="0.15">
      <c r="A105" s="97"/>
      <c r="B105" s="94"/>
      <c r="C105" s="23" t="s">
        <v>90</v>
      </c>
      <c r="D105" s="23"/>
      <c r="E105" s="24">
        <v>4500000</v>
      </c>
      <c r="F105" s="24">
        <v>0</v>
      </c>
      <c r="G105" s="25">
        <f t="shared" si="1"/>
        <v>4500000</v>
      </c>
    </row>
    <row r="106" spans="1:7" ht="30" customHeight="1" x14ac:dyDescent="0.15">
      <c r="A106" s="97"/>
      <c r="B106" s="95"/>
      <c r="C106" s="33" t="s">
        <v>91</v>
      </c>
      <c r="D106" s="33"/>
      <c r="E106" s="26">
        <f>SUM(E101,E103,E104)</f>
        <v>34560000</v>
      </c>
      <c r="F106" s="26">
        <f>SUM(F101,F103,F104)</f>
        <v>-30000000</v>
      </c>
      <c r="G106" s="27">
        <f t="shared" si="1"/>
        <v>4560000</v>
      </c>
    </row>
    <row r="107" spans="1:7" ht="30" customHeight="1" x14ac:dyDescent="0.15">
      <c r="A107" s="97"/>
      <c r="B107" s="93" t="s">
        <v>123</v>
      </c>
      <c r="C107" s="20" t="s">
        <v>92</v>
      </c>
      <c r="D107" s="20"/>
      <c r="E107" s="21">
        <f>SUM(E108)</f>
        <v>150000</v>
      </c>
      <c r="F107" s="21">
        <f>SUM(F108)</f>
        <v>-50000</v>
      </c>
      <c r="G107" s="22">
        <f t="shared" si="1"/>
        <v>100000</v>
      </c>
    </row>
    <row r="108" spans="1:7" ht="30" customHeight="1" x14ac:dyDescent="0.15">
      <c r="A108" s="97"/>
      <c r="B108" s="94"/>
      <c r="C108" s="23" t="s">
        <v>93</v>
      </c>
      <c r="D108" s="23"/>
      <c r="E108" s="24">
        <v>150000</v>
      </c>
      <c r="F108" s="24">
        <v>-50000</v>
      </c>
      <c r="G108" s="25">
        <f t="shared" si="1"/>
        <v>100000</v>
      </c>
    </row>
    <row r="109" spans="1:7" ht="30" customHeight="1" x14ac:dyDescent="0.15">
      <c r="A109" s="97"/>
      <c r="B109" s="94"/>
      <c r="C109" s="23" t="s">
        <v>94</v>
      </c>
      <c r="D109" s="23"/>
      <c r="E109" s="24">
        <v>28000000</v>
      </c>
      <c r="F109" s="24">
        <v>-28000000</v>
      </c>
      <c r="G109" s="25">
        <f t="shared" si="1"/>
        <v>0</v>
      </c>
    </row>
    <row r="110" spans="1:7" ht="30" customHeight="1" x14ac:dyDescent="0.15">
      <c r="A110" s="97"/>
      <c r="B110" s="94"/>
      <c r="C110" s="23" t="s">
        <v>95</v>
      </c>
      <c r="D110" s="23"/>
      <c r="E110" s="24">
        <f>SUM(E111)</f>
        <v>3500000</v>
      </c>
      <c r="F110" s="24">
        <f>SUM(F111)</f>
        <v>0</v>
      </c>
      <c r="G110" s="25">
        <f t="shared" si="1"/>
        <v>3500000</v>
      </c>
    </row>
    <row r="111" spans="1:7" ht="30" customHeight="1" x14ac:dyDescent="0.15">
      <c r="A111" s="97"/>
      <c r="B111" s="94"/>
      <c r="C111" s="23" t="s">
        <v>96</v>
      </c>
      <c r="D111" s="23"/>
      <c r="E111" s="24">
        <v>3500000</v>
      </c>
      <c r="F111" s="24">
        <v>0</v>
      </c>
      <c r="G111" s="25">
        <f t="shared" si="1"/>
        <v>3500000</v>
      </c>
    </row>
    <row r="112" spans="1:7" ht="30" customHeight="1" x14ac:dyDescent="0.15">
      <c r="A112" s="97"/>
      <c r="B112" s="95"/>
      <c r="C112" s="33" t="s">
        <v>97</v>
      </c>
      <c r="D112" s="33"/>
      <c r="E112" s="26">
        <f>SUM(E107,E109,E110)</f>
        <v>31650000</v>
      </c>
      <c r="F112" s="26">
        <f>SUM(F107,F109,F110)</f>
        <v>-28050000</v>
      </c>
      <c r="G112" s="27">
        <f t="shared" si="1"/>
        <v>3600000</v>
      </c>
    </row>
    <row r="113" spans="1:7" ht="30" customHeight="1" x14ac:dyDescent="0.15">
      <c r="A113" s="98"/>
      <c r="B113" s="90" t="s">
        <v>98</v>
      </c>
      <c r="C113" s="91"/>
      <c r="D113" s="92"/>
      <c r="E113" s="26">
        <f>E106-E112</f>
        <v>2910000</v>
      </c>
      <c r="F113" s="26">
        <f>F106-F112</f>
        <v>-1950000</v>
      </c>
      <c r="G113" s="27">
        <f t="shared" si="1"/>
        <v>960000</v>
      </c>
    </row>
    <row r="114" spans="1:7" ht="48" customHeight="1" x14ac:dyDescent="0.15">
      <c r="A114" s="41"/>
      <c r="B114" s="42"/>
      <c r="C114" s="20" t="s">
        <v>99</v>
      </c>
      <c r="D114" s="20"/>
      <c r="E114" s="21"/>
      <c r="F114" s="21">
        <v>0</v>
      </c>
      <c r="G114" s="22">
        <f t="shared" si="1"/>
        <v>0</v>
      </c>
    </row>
    <row r="115" spans="1:7" ht="30" customHeight="1" x14ac:dyDescent="0.15">
      <c r="A115" s="90" t="s">
        <v>100</v>
      </c>
      <c r="B115" s="91"/>
      <c r="C115" s="91"/>
      <c r="D115" s="92"/>
      <c r="E115" s="26">
        <f>E84+E100+E113-E114</f>
        <v>-7921000</v>
      </c>
      <c r="F115" s="26">
        <f>F84+F100+F113-F114</f>
        <v>5676000</v>
      </c>
      <c r="G115" s="27">
        <f t="shared" si="1"/>
        <v>-2245000</v>
      </c>
    </row>
    <row r="116" spans="1:7" ht="30" customHeight="1" x14ac:dyDescent="0.15">
      <c r="A116" s="43"/>
      <c r="B116" s="43"/>
      <c r="C116" s="43"/>
      <c r="D116" s="43"/>
      <c r="E116" s="23"/>
      <c r="F116" s="23"/>
      <c r="G116" s="44"/>
    </row>
    <row r="117" spans="1:7" ht="30" customHeight="1" x14ac:dyDescent="0.15">
      <c r="A117" s="90" t="s">
        <v>101</v>
      </c>
      <c r="B117" s="91"/>
      <c r="C117" s="91"/>
      <c r="D117" s="92"/>
      <c r="E117" s="26">
        <v>9772359</v>
      </c>
      <c r="F117" s="26">
        <v>0</v>
      </c>
      <c r="G117" s="27">
        <f>E117-F117</f>
        <v>9772359</v>
      </c>
    </row>
    <row r="118" spans="1:7" ht="30" customHeight="1" x14ac:dyDescent="0.15">
      <c r="A118" s="90" t="s">
        <v>102</v>
      </c>
      <c r="B118" s="91"/>
      <c r="C118" s="91"/>
      <c r="D118" s="92"/>
      <c r="E118" s="26">
        <f>E115+E117</f>
        <v>1851359</v>
      </c>
      <c r="F118" s="26">
        <f>F115</f>
        <v>5676000</v>
      </c>
      <c r="G118" s="27">
        <f>SUM(E118:F118)</f>
        <v>7527359</v>
      </c>
    </row>
  </sheetData>
  <mergeCells count="17">
    <mergeCell ref="A118:D118"/>
    <mergeCell ref="A115:D115"/>
    <mergeCell ref="A117:D117"/>
    <mergeCell ref="A4:D4"/>
    <mergeCell ref="B5:B22"/>
    <mergeCell ref="C22:D22"/>
    <mergeCell ref="A85:A99"/>
    <mergeCell ref="B85:B91"/>
    <mergeCell ref="B92:B99"/>
    <mergeCell ref="A101:A113"/>
    <mergeCell ref="B101:B106"/>
    <mergeCell ref="B107:B112"/>
    <mergeCell ref="B113:D113"/>
    <mergeCell ref="A1:G1"/>
    <mergeCell ref="A2:G2"/>
    <mergeCell ref="A5:A84"/>
    <mergeCell ref="B23:B8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102" zoomScaleNormal="100" workbookViewId="0">
      <selection activeCell="E119" sqref="E119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8" width="19.75" style="1" customWidth="1"/>
    <col min="9" max="16384" width="9" style="1"/>
  </cols>
  <sheetData>
    <row r="1" spans="1:7" s="3" customFormat="1" ht="30" customHeight="1" x14ac:dyDescent="0.15">
      <c r="A1" s="87" t="s">
        <v>111</v>
      </c>
      <c r="B1" s="88"/>
      <c r="C1" s="88"/>
      <c r="D1" s="88"/>
      <c r="E1" s="88"/>
      <c r="F1" s="88"/>
      <c r="G1" s="88"/>
    </row>
    <row r="2" spans="1:7" s="3" customFormat="1" ht="17.25" customHeight="1" x14ac:dyDescent="0.15">
      <c r="A2" s="89" t="str">
        <f>全体!A2</f>
        <v>(自　平成29年4月1日　　至　平成30年3月31日)</v>
      </c>
      <c r="B2" s="89"/>
      <c r="C2" s="89"/>
      <c r="D2" s="89"/>
      <c r="E2" s="89"/>
      <c r="F2" s="89"/>
      <c r="G2" s="89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119</v>
      </c>
    </row>
    <row r="4" spans="1:7" ht="30" customHeight="1" x14ac:dyDescent="0.15">
      <c r="A4" s="90" t="s">
        <v>105</v>
      </c>
      <c r="B4" s="91"/>
      <c r="C4" s="91"/>
      <c r="D4" s="92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3" t="s">
        <v>104</v>
      </c>
      <c r="B5" s="99" t="s">
        <v>124</v>
      </c>
      <c r="C5" s="20" t="s">
        <v>0</v>
      </c>
      <c r="D5" s="20"/>
      <c r="E5" s="45">
        <f>SUM(E6,E7,E10,E11,E12)</f>
        <v>5400000</v>
      </c>
      <c r="F5" s="45">
        <f>SUM(F6,F7,F10,F11,F12)</f>
        <v>-400000</v>
      </c>
      <c r="G5" s="22">
        <f>SUM(E5:F5)</f>
        <v>5000000</v>
      </c>
    </row>
    <row r="6" spans="1:7" ht="30" customHeight="1" x14ac:dyDescent="0.15">
      <c r="A6" s="94"/>
      <c r="B6" s="100"/>
      <c r="C6" s="23" t="s">
        <v>1</v>
      </c>
      <c r="D6" s="23"/>
      <c r="E6" s="24"/>
      <c r="F6" s="24">
        <v>0</v>
      </c>
      <c r="G6" s="25">
        <f t="shared" ref="G6:G69" si="0">SUM(E6:F6)</f>
        <v>0</v>
      </c>
    </row>
    <row r="7" spans="1:7" ht="30" customHeight="1" x14ac:dyDescent="0.15">
      <c r="A7" s="94"/>
      <c r="B7" s="100"/>
      <c r="C7" s="23" t="s">
        <v>2</v>
      </c>
      <c r="D7" s="23"/>
      <c r="E7" s="24">
        <f>SUM(E8,E9)</f>
        <v>5400000</v>
      </c>
      <c r="F7" s="24">
        <f>SUM(F8,F9)</f>
        <v>-400000</v>
      </c>
      <c r="G7" s="25">
        <f t="shared" si="0"/>
        <v>5000000</v>
      </c>
    </row>
    <row r="8" spans="1:7" ht="30" customHeight="1" x14ac:dyDescent="0.15">
      <c r="A8" s="94"/>
      <c r="B8" s="100"/>
      <c r="C8" s="23" t="s">
        <v>3</v>
      </c>
      <c r="D8" s="23"/>
      <c r="E8" s="24"/>
      <c r="F8" s="24">
        <v>0</v>
      </c>
      <c r="G8" s="25">
        <f t="shared" si="0"/>
        <v>0</v>
      </c>
    </row>
    <row r="9" spans="1:7" ht="30" customHeight="1" x14ac:dyDescent="0.15">
      <c r="A9" s="94"/>
      <c r="B9" s="100"/>
      <c r="C9" s="23" t="s">
        <v>4</v>
      </c>
      <c r="D9" s="23"/>
      <c r="E9" s="24">
        <v>5400000</v>
      </c>
      <c r="F9" s="24">
        <v>-400000</v>
      </c>
      <c r="G9" s="25">
        <f t="shared" si="0"/>
        <v>5000000</v>
      </c>
    </row>
    <row r="10" spans="1:7" ht="30" customHeight="1" x14ac:dyDescent="0.15">
      <c r="A10" s="94"/>
      <c r="B10" s="100"/>
      <c r="C10" s="23" t="s">
        <v>5</v>
      </c>
      <c r="D10" s="23"/>
      <c r="E10" s="24"/>
      <c r="F10" s="24">
        <v>0</v>
      </c>
      <c r="G10" s="25">
        <f t="shared" si="0"/>
        <v>0</v>
      </c>
    </row>
    <row r="11" spans="1:7" ht="30" customHeight="1" x14ac:dyDescent="0.15">
      <c r="A11" s="94"/>
      <c r="B11" s="100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4"/>
      <c r="B12" s="100"/>
      <c r="C12" s="23" t="s">
        <v>7</v>
      </c>
      <c r="D12" s="23"/>
      <c r="E12" s="24">
        <v>0</v>
      </c>
      <c r="F12" s="24">
        <v>0</v>
      </c>
      <c r="G12" s="25">
        <f t="shared" si="0"/>
        <v>0</v>
      </c>
    </row>
    <row r="13" spans="1:7" ht="30" customHeight="1" x14ac:dyDescent="0.15">
      <c r="A13" s="94"/>
      <c r="B13" s="100"/>
      <c r="C13" s="23" t="s">
        <v>8</v>
      </c>
      <c r="D13" s="23"/>
      <c r="E13" s="46">
        <f>SUM(E14)</f>
        <v>0</v>
      </c>
      <c r="F13" s="46">
        <f>SUM(F14)</f>
        <v>0</v>
      </c>
      <c r="G13" s="25">
        <f t="shared" si="0"/>
        <v>0</v>
      </c>
    </row>
    <row r="14" spans="1:7" ht="30" customHeight="1" x14ac:dyDescent="0.15">
      <c r="A14" s="94"/>
      <c r="B14" s="100"/>
      <c r="C14" s="23" t="s">
        <v>9</v>
      </c>
      <c r="D14" s="23"/>
      <c r="E14" s="24"/>
      <c r="F14" s="24">
        <v>0</v>
      </c>
      <c r="G14" s="25">
        <f t="shared" si="0"/>
        <v>0</v>
      </c>
    </row>
    <row r="15" spans="1:7" ht="30" customHeight="1" x14ac:dyDescent="0.15">
      <c r="A15" s="94"/>
      <c r="B15" s="100"/>
      <c r="C15" s="23" t="s">
        <v>10</v>
      </c>
      <c r="D15" s="23"/>
      <c r="E15" s="46">
        <f>SUM(E16)</f>
        <v>0</v>
      </c>
      <c r="F15" s="46">
        <f>SUM(F16)</f>
        <v>0</v>
      </c>
      <c r="G15" s="25">
        <f t="shared" si="0"/>
        <v>0</v>
      </c>
    </row>
    <row r="16" spans="1:7" ht="30" customHeight="1" x14ac:dyDescent="0.15">
      <c r="A16" s="94"/>
      <c r="B16" s="100"/>
      <c r="C16" s="23" t="s">
        <v>7</v>
      </c>
      <c r="D16" s="23"/>
      <c r="E16" s="24"/>
      <c r="F16" s="24">
        <v>0</v>
      </c>
      <c r="G16" s="25">
        <f t="shared" si="0"/>
        <v>0</v>
      </c>
    </row>
    <row r="17" spans="1:7" ht="30" customHeight="1" x14ac:dyDescent="0.15">
      <c r="A17" s="94"/>
      <c r="B17" s="100"/>
      <c r="C17" s="23" t="s">
        <v>11</v>
      </c>
      <c r="D17" s="23"/>
      <c r="E17" s="46">
        <v>0</v>
      </c>
      <c r="F17" s="24">
        <v>0</v>
      </c>
      <c r="G17" s="25">
        <f t="shared" si="0"/>
        <v>0</v>
      </c>
    </row>
    <row r="18" spans="1:7" ht="30" customHeight="1" x14ac:dyDescent="0.15">
      <c r="A18" s="94"/>
      <c r="B18" s="100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7" ht="30" customHeight="1" x14ac:dyDescent="0.15">
      <c r="A19" s="94"/>
      <c r="B19" s="100"/>
      <c r="C19" s="23" t="s">
        <v>12</v>
      </c>
      <c r="D19" s="23"/>
      <c r="E19" s="46"/>
      <c r="F19" s="24">
        <v>0</v>
      </c>
      <c r="G19" s="25">
        <f t="shared" si="0"/>
        <v>0</v>
      </c>
    </row>
    <row r="20" spans="1:7" ht="30" customHeight="1" x14ac:dyDescent="0.15">
      <c r="A20" s="94"/>
      <c r="B20" s="100"/>
      <c r="C20" s="23" t="s">
        <v>13</v>
      </c>
      <c r="D20" s="23"/>
      <c r="E20" s="46">
        <f>SUM(E21)</f>
        <v>0</v>
      </c>
      <c r="F20" s="46">
        <f>SUM(F21)</f>
        <v>0</v>
      </c>
      <c r="G20" s="25">
        <f t="shared" si="0"/>
        <v>0</v>
      </c>
    </row>
    <row r="21" spans="1:7" ht="30" customHeight="1" x14ac:dyDescent="0.15">
      <c r="A21" s="94"/>
      <c r="B21" s="100"/>
      <c r="C21" s="23" t="s">
        <v>14</v>
      </c>
      <c r="D21" s="23"/>
      <c r="E21" s="24"/>
      <c r="F21" s="24">
        <v>0</v>
      </c>
      <c r="G21" s="25">
        <f t="shared" si="0"/>
        <v>0</v>
      </c>
    </row>
    <row r="22" spans="1:7" ht="30" customHeight="1" x14ac:dyDescent="0.15">
      <c r="A22" s="94"/>
      <c r="B22" s="101"/>
      <c r="C22" s="90" t="s">
        <v>103</v>
      </c>
      <c r="D22" s="92"/>
      <c r="E22" s="26">
        <f>SUM(E5,,E13,E15,E17,E18,E19,E20)</f>
        <v>5400000</v>
      </c>
      <c r="F22" s="26">
        <f>SUM(F5,,F13,F15,F17,F18,F19,F20)</f>
        <v>-400000</v>
      </c>
      <c r="G22" s="27">
        <f t="shared" si="0"/>
        <v>5000000</v>
      </c>
    </row>
    <row r="23" spans="1:7" ht="30" customHeight="1" x14ac:dyDescent="0.15">
      <c r="A23" s="94"/>
      <c r="B23" s="93" t="s">
        <v>123</v>
      </c>
      <c r="C23" s="72" t="s">
        <v>15</v>
      </c>
      <c r="D23" s="73"/>
      <c r="E23" s="51">
        <f>SUM(E24:E31)</f>
        <v>3980000</v>
      </c>
      <c r="F23" s="51">
        <f>SUM(F24:F31)</f>
        <v>-123000</v>
      </c>
      <c r="G23" s="74">
        <f t="shared" si="0"/>
        <v>3857000</v>
      </c>
    </row>
    <row r="24" spans="1:7" s="61" customFormat="1" ht="30" customHeight="1" x14ac:dyDescent="0.15">
      <c r="A24" s="94"/>
      <c r="B24" s="94"/>
      <c r="C24" s="58" t="s">
        <v>107</v>
      </c>
      <c r="D24" s="59"/>
      <c r="E24" s="48"/>
      <c r="F24" s="48">
        <v>0</v>
      </c>
      <c r="G24" s="25">
        <f t="shared" si="0"/>
        <v>0</v>
      </c>
    </row>
    <row r="25" spans="1:7" ht="30" customHeight="1" x14ac:dyDescent="0.15">
      <c r="A25" s="94"/>
      <c r="B25" s="94"/>
      <c r="C25" s="35" t="s">
        <v>17</v>
      </c>
      <c r="D25" s="23"/>
      <c r="E25" s="24">
        <v>3250000</v>
      </c>
      <c r="F25" s="24">
        <v>0</v>
      </c>
      <c r="G25" s="25">
        <f t="shared" si="0"/>
        <v>3250000</v>
      </c>
    </row>
    <row r="26" spans="1:7" ht="30" customHeight="1" x14ac:dyDescent="0.15">
      <c r="A26" s="94"/>
      <c r="B26" s="94"/>
      <c r="C26" s="35" t="s">
        <v>18</v>
      </c>
      <c r="D26" s="23"/>
      <c r="E26" s="24">
        <v>200000</v>
      </c>
      <c r="F26" s="24">
        <v>-115000</v>
      </c>
      <c r="G26" s="25">
        <f t="shared" si="0"/>
        <v>85000</v>
      </c>
    </row>
    <row r="27" spans="1:7" ht="30" customHeight="1" x14ac:dyDescent="0.15">
      <c r="A27" s="94"/>
      <c r="B27" s="94"/>
      <c r="C27" s="35" t="s">
        <v>19</v>
      </c>
      <c r="D27" s="23"/>
      <c r="E27" s="24">
        <v>80000</v>
      </c>
      <c r="F27" s="24">
        <v>-8000</v>
      </c>
      <c r="G27" s="25">
        <f t="shared" si="0"/>
        <v>72000</v>
      </c>
    </row>
    <row r="28" spans="1:7" ht="30" customHeight="1" x14ac:dyDescent="0.15">
      <c r="A28" s="94"/>
      <c r="B28" s="94"/>
      <c r="C28" s="35" t="s">
        <v>20</v>
      </c>
      <c r="D28" s="23"/>
      <c r="E28" s="24">
        <v>0</v>
      </c>
      <c r="F28" s="24">
        <v>0</v>
      </c>
      <c r="G28" s="25">
        <f t="shared" si="0"/>
        <v>0</v>
      </c>
    </row>
    <row r="29" spans="1:7" ht="30" customHeight="1" x14ac:dyDescent="0.15">
      <c r="A29" s="94"/>
      <c r="B29" s="94"/>
      <c r="C29" s="35" t="s">
        <v>21</v>
      </c>
      <c r="D29" s="23"/>
      <c r="E29" s="24">
        <v>0</v>
      </c>
      <c r="F29" s="24">
        <v>0</v>
      </c>
      <c r="G29" s="25">
        <f t="shared" si="0"/>
        <v>0</v>
      </c>
    </row>
    <row r="30" spans="1:7" ht="30" customHeight="1" x14ac:dyDescent="0.15">
      <c r="A30" s="94"/>
      <c r="B30" s="94"/>
      <c r="C30" s="35" t="s">
        <v>22</v>
      </c>
      <c r="D30" s="23"/>
      <c r="E30" s="24">
        <v>0</v>
      </c>
      <c r="F30" s="24">
        <v>0</v>
      </c>
      <c r="G30" s="25">
        <f t="shared" si="0"/>
        <v>0</v>
      </c>
    </row>
    <row r="31" spans="1:7" ht="30" customHeight="1" x14ac:dyDescent="0.15">
      <c r="A31" s="94"/>
      <c r="B31" s="94"/>
      <c r="C31" s="35" t="s">
        <v>23</v>
      </c>
      <c r="D31" s="23"/>
      <c r="E31" s="24">
        <v>450000</v>
      </c>
      <c r="F31" s="24">
        <v>0</v>
      </c>
      <c r="G31" s="25">
        <f t="shared" si="0"/>
        <v>450000</v>
      </c>
    </row>
    <row r="32" spans="1:7" ht="30" customHeight="1" x14ac:dyDescent="0.15">
      <c r="A32" s="94"/>
      <c r="B32" s="94"/>
      <c r="C32" s="69" t="s">
        <v>24</v>
      </c>
      <c r="D32" s="70"/>
      <c r="E32" s="54">
        <f>SUM(E33:E55)</f>
        <v>0</v>
      </c>
      <c r="F32" s="54">
        <f>SUM(F33:F55)</f>
        <v>0</v>
      </c>
      <c r="G32" s="71">
        <f t="shared" si="0"/>
        <v>0</v>
      </c>
    </row>
    <row r="33" spans="1:7" ht="30" customHeight="1" x14ac:dyDescent="0.15">
      <c r="A33" s="94"/>
      <c r="B33" s="94"/>
      <c r="C33" s="35" t="s">
        <v>25</v>
      </c>
      <c r="D33" s="23"/>
      <c r="E33" s="24"/>
      <c r="F33" s="24">
        <v>0</v>
      </c>
      <c r="G33" s="25">
        <f t="shared" si="0"/>
        <v>0</v>
      </c>
    </row>
    <row r="34" spans="1:7" ht="30" customHeight="1" x14ac:dyDescent="0.15">
      <c r="A34" s="94"/>
      <c r="B34" s="94"/>
      <c r="C34" s="35" t="s">
        <v>26</v>
      </c>
      <c r="D34" s="23"/>
      <c r="E34" s="24"/>
      <c r="F34" s="24">
        <v>0</v>
      </c>
      <c r="G34" s="25">
        <f t="shared" si="0"/>
        <v>0</v>
      </c>
    </row>
    <row r="35" spans="1:7" ht="30" customHeight="1" x14ac:dyDescent="0.15">
      <c r="A35" s="94"/>
      <c r="B35" s="94"/>
      <c r="C35" s="35" t="s">
        <v>27</v>
      </c>
      <c r="D35" s="23"/>
      <c r="E35" s="24"/>
      <c r="F35" s="24">
        <v>0</v>
      </c>
      <c r="G35" s="25">
        <f t="shared" si="0"/>
        <v>0</v>
      </c>
    </row>
    <row r="36" spans="1:7" ht="30" customHeight="1" x14ac:dyDescent="0.15">
      <c r="A36" s="94"/>
      <c r="B36" s="94"/>
      <c r="C36" s="35" t="s">
        <v>28</v>
      </c>
      <c r="D36" s="23"/>
      <c r="E36" s="24"/>
      <c r="F36" s="24">
        <v>0</v>
      </c>
      <c r="G36" s="25">
        <f t="shared" si="0"/>
        <v>0</v>
      </c>
    </row>
    <row r="37" spans="1:7" ht="30" customHeight="1" x14ac:dyDescent="0.15">
      <c r="A37" s="94"/>
      <c r="B37" s="94"/>
      <c r="C37" s="35" t="s">
        <v>29</v>
      </c>
      <c r="D37" s="23"/>
      <c r="E37" s="24"/>
      <c r="F37" s="24">
        <v>0</v>
      </c>
      <c r="G37" s="25">
        <f t="shared" si="0"/>
        <v>0</v>
      </c>
    </row>
    <row r="38" spans="1:7" ht="30" customHeight="1" x14ac:dyDescent="0.15">
      <c r="A38" s="94"/>
      <c r="B38" s="94"/>
      <c r="C38" s="35" t="s">
        <v>30</v>
      </c>
      <c r="D38" s="23"/>
      <c r="E38" s="24"/>
      <c r="F38" s="24">
        <v>0</v>
      </c>
      <c r="G38" s="25">
        <f t="shared" si="0"/>
        <v>0</v>
      </c>
    </row>
    <row r="39" spans="1:7" ht="30" customHeight="1" x14ac:dyDescent="0.15">
      <c r="A39" s="94"/>
      <c r="B39" s="94"/>
      <c r="C39" s="35" t="s">
        <v>31</v>
      </c>
      <c r="D39" s="23"/>
      <c r="E39" s="24"/>
      <c r="F39" s="24">
        <v>0</v>
      </c>
      <c r="G39" s="25">
        <f t="shared" si="0"/>
        <v>0</v>
      </c>
    </row>
    <row r="40" spans="1:7" ht="30" customHeight="1" x14ac:dyDescent="0.15">
      <c r="A40" s="94"/>
      <c r="B40" s="94"/>
      <c r="C40" s="35" t="s">
        <v>32</v>
      </c>
      <c r="D40" s="23"/>
      <c r="E40" s="24"/>
      <c r="F40" s="24">
        <v>0</v>
      </c>
      <c r="G40" s="25">
        <f t="shared" si="0"/>
        <v>0</v>
      </c>
    </row>
    <row r="41" spans="1:7" ht="30" customHeight="1" x14ac:dyDescent="0.15">
      <c r="A41" s="94"/>
      <c r="B41" s="94"/>
      <c r="C41" s="35" t="s">
        <v>33</v>
      </c>
      <c r="D41" s="23"/>
      <c r="E41" s="24"/>
      <c r="F41" s="24">
        <v>0</v>
      </c>
      <c r="G41" s="25">
        <f t="shared" si="0"/>
        <v>0</v>
      </c>
    </row>
    <row r="42" spans="1:7" ht="30" customHeight="1" x14ac:dyDescent="0.15">
      <c r="A42" s="94"/>
      <c r="B42" s="94"/>
      <c r="C42" s="35" t="s">
        <v>34</v>
      </c>
      <c r="D42" s="23"/>
      <c r="E42" s="24"/>
      <c r="F42" s="24">
        <v>0</v>
      </c>
      <c r="G42" s="25">
        <f t="shared" si="0"/>
        <v>0</v>
      </c>
    </row>
    <row r="43" spans="1:7" ht="30" customHeight="1" x14ac:dyDescent="0.15">
      <c r="A43" s="94"/>
      <c r="B43" s="94"/>
      <c r="C43" s="35" t="s">
        <v>35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4"/>
      <c r="B44" s="94"/>
      <c r="C44" s="35" t="s">
        <v>36</v>
      </c>
      <c r="D44" s="23"/>
      <c r="E44" s="24"/>
      <c r="F44" s="24">
        <v>0</v>
      </c>
      <c r="G44" s="25">
        <f t="shared" si="0"/>
        <v>0</v>
      </c>
    </row>
    <row r="45" spans="1:7" ht="30" customHeight="1" x14ac:dyDescent="0.15">
      <c r="A45" s="94"/>
      <c r="B45" s="94"/>
      <c r="C45" s="35" t="s">
        <v>37</v>
      </c>
      <c r="D45" s="23"/>
      <c r="E45" s="24"/>
      <c r="F45" s="24">
        <v>0</v>
      </c>
      <c r="G45" s="25">
        <f t="shared" si="0"/>
        <v>0</v>
      </c>
    </row>
    <row r="46" spans="1:7" ht="30" customHeight="1" x14ac:dyDescent="0.15">
      <c r="A46" s="94"/>
      <c r="B46" s="94"/>
      <c r="C46" s="35" t="s">
        <v>38</v>
      </c>
      <c r="D46" s="23"/>
      <c r="E46" s="24"/>
      <c r="F46" s="24">
        <v>0</v>
      </c>
      <c r="G46" s="25">
        <f t="shared" si="0"/>
        <v>0</v>
      </c>
    </row>
    <row r="47" spans="1:7" ht="30" customHeight="1" x14ac:dyDescent="0.15">
      <c r="A47" s="94"/>
      <c r="B47" s="94"/>
      <c r="C47" s="35" t="s">
        <v>39</v>
      </c>
      <c r="D47" s="23"/>
      <c r="E47" s="24"/>
      <c r="F47" s="24">
        <v>0</v>
      </c>
      <c r="G47" s="25">
        <f t="shared" si="0"/>
        <v>0</v>
      </c>
    </row>
    <row r="48" spans="1:7" ht="30" customHeight="1" x14ac:dyDescent="0.15">
      <c r="A48" s="94"/>
      <c r="B48" s="94"/>
      <c r="C48" s="35" t="s">
        <v>40</v>
      </c>
      <c r="D48" s="23"/>
      <c r="E48" s="24"/>
      <c r="F48" s="24">
        <v>0</v>
      </c>
      <c r="G48" s="25">
        <f t="shared" si="0"/>
        <v>0</v>
      </c>
    </row>
    <row r="49" spans="1:7" ht="30" customHeight="1" x14ac:dyDescent="0.15">
      <c r="A49" s="94"/>
      <c r="B49" s="94"/>
      <c r="C49" s="35" t="s">
        <v>41</v>
      </c>
      <c r="D49" s="23"/>
      <c r="E49" s="24"/>
      <c r="F49" s="24">
        <v>0</v>
      </c>
      <c r="G49" s="25">
        <f t="shared" si="0"/>
        <v>0</v>
      </c>
    </row>
    <row r="50" spans="1:7" ht="30" customHeight="1" x14ac:dyDescent="0.15">
      <c r="A50" s="94"/>
      <c r="B50" s="94"/>
      <c r="C50" s="35" t="s">
        <v>42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4"/>
      <c r="B51" s="94"/>
      <c r="C51" s="35" t="s">
        <v>43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4"/>
      <c r="B52" s="94"/>
      <c r="C52" s="35" t="s">
        <v>44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4"/>
      <c r="B53" s="94"/>
      <c r="C53" s="35" t="s">
        <v>45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4"/>
      <c r="B54" s="94"/>
      <c r="C54" s="35" t="s">
        <v>46</v>
      </c>
      <c r="D54" s="23"/>
      <c r="E54" s="24"/>
      <c r="F54" s="24">
        <v>0</v>
      </c>
      <c r="G54" s="25">
        <f t="shared" si="0"/>
        <v>0</v>
      </c>
    </row>
    <row r="55" spans="1:7" ht="30" customHeight="1" x14ac:dyDescent="0.15">
      <c r="A55" s="94"/>
      <c r="B55" s="94"/>
      <c r="C55" s="35" t="s">
        <v>47</v>
      </c>
      <c r="D55" s="23"/>
      <c r="E55" s="24"/>
      <c r="F55" s="24">
        <v>0</v>
      </c>
      <c r="G55" s="25">
        <f t="shared" si="0"/>
        <v>0</v>
      </c>
    </row>
    <row r="56" spans="1:7" ht="30" customHeight="1" x14ac:dyDescent="0.15">
      <c r="A56" s="94"/>
      <c r="B56" s="94"/>
      <c r="C56" s="66" t="s">
        <v>48</v>
      </c>
      <c r="D56" s="67"/>
      <c r="E56" s="57">
        <f>SUM(E57:E79)</f>
        <v>1097000</v>
      </c>
      <c r="F56" s="57">
        <f>SUM(F57:F79)</f>
        <v>-30000</v>
      </c>
      <c r="G56" s="68">
        <f t="shared" si="0"/>
        <v>1067000</v>
      </c>
    </row>
    <row r="57" spans="1:7" ht="30" customHeight="1" x14ac:dyDescent="0.15">
      <c r="A57" s="94"/>
      <c r="B57" s="94"/>
      <c r="C57" s="35" t="s">
        <v>49</v>
      </c>
      <c r="D57" s="23"/>
      <c r="E57" s="24">
        <v>25000</v>
      </c>
      <c r="F57" s="24">
        <v>-10000</v>
      </c>
      <c r="G57" s="25">
        <f t="shared" si="0"/>
        <v>15000</v>
      </c>
    </row>
    <row r="58" spans="1:7" ht="30" customHeight="1" x14ac:dyDescent="0.15">
      <c r="A58" s="94"/>
      <c r="B58" s="94"/>
      <c r="C58" s="35" t="s">
        <v>50</v>
      </c>
      <c r="D58" s="23"/>
      <c r="E58" s="24"/>
      <c r="F58" s="24">
        <v>0</v>
      </c>
      <c r="G58" s="25">
        <f t="shared" si="0"/>
        <v>0</v>
      </c>
    </row>
    <row r="59" spans="1:7" ht="30" customHeight="1" x14ac:dyDescent="0.15">
      <c r="A59" s="94"/>
      <c r="B59" s="94"/>
      <c r="C59" s="35" t="s">
        <v>51</v>
      </c>
      <c r="D59" s="23"/>
      <c r="E59" s="24"/>
      <c r="F59" s="24">
        <v>0</v>
      </c>
      <c r="G59" s="25">
        <f t="shared" si="0"/>
        <v>0</v>
      </c>
    </row>
    <row r="60" spans="1:7" ht="30" customHeight="1" x14ac:dyDescent="0.15">
      <c r="A60" s="94"/>
      <c r="B60" s="94"/>
      <c r="C60" s="35" t="s">
        <v>52</v>
      </c>
      <c r="D60" s="23"/>
      <c r="E60" s="24">
        <v>15000</v>
      </c>
      <c r="F60" s="24">
        <v>0</v>
      </c>
      <c r="G60" s="25">
        <f t="shared" si="0"/>
        <v>15000</v>
      </c>
    </row>
    <row r="61" spans="1:7" ht="30" customHeight="1" x14ac:dyDescent="0.15">
      <c r="A61" s="94"/>
      <c r="B61" s="94"/>
      <c r="C61" s="35" t="s">
        <v>53</v>
      </c>
      <c r="D61" s="23"/>
      <c r="E61" s="24">
        <v>15000</v>
      </c>
      <c r="F61" s="24">
        <v>0</v>
      </c>
      <c r="G61" s="25">
        <f t="shared" si="0"/>
        <v>15000</v>
      </c>
    </row>
    <row r="62" spans="1:7" ht="30" customHeight="1" x14ac:dyDescent="0.15">
      <c r="A62" s="94"/>
      <c r="B62" s="94"/>
      <c r="C62" s="35" t="s">
        <v>54</v>
      </c>
      <c r="D62" s="23"/>
      <c r="E62" s="24">
        <v>10000</v>
      </c>
      <c r="F62" s="24">
        <v>0</v>
      </c>
      <c r="G62" s="25">
        <f t="shared" si="0"/>
        <v>10000</v>
      </c>
    </row>
    <row r="63" spans="1:7" ht="30" customHeight="1" x14ac:dyDescent="0.15">
      <c r="A63" s="94"/>
      <c r="B63" s="94"/>
      <c r="C63" s="35" t="s">
        <v>36</v>
      </c>
      <c r="D63" s="23"/>
      <c r="E63" s="24">
        <v>12000</v>
      </c>
      <c r="F63" s="24">
        <v>0</v>
      </c>
      <c r="G63" s="25">
        <f t="shared" si="0"/>
        <v>12000</v>
      </c>
    </row>
    <row r="64" spans="1:7" ht="30" customHeight="1" x14ac:dyDescent="0.15">
      <c r="A64" s="94"/>
      <c r="B64" s="94"/>
      <c r="C64" s="35" t="s">
        <v>37</v>
      </c>
      <c r="D64" s="23"/>
      <c r="E64" s="24">
        <v>150000</v>
      </c>
      <c r="F64" s="24">
        <v>-20000</v>
      </c>
      <c r="G64" s="25">
        <f t="shared" si="0"/>
        <v>130000</v>
      </c>
    </row>
    <row r="65" spans="1:7" ht="30" customHeight="1" x14ac:dyDescent="0.15">
      <c r="A65" s="94"/>
      <c r="B65" s="94"/>
      <c r="C65" s="35" t="s">
        <v>55</v>
      </c>
      <c r="D65" s="23"/>
      <c r="E65" s="24"/>
      <c r="F65" s="24">
        <v>0</v>
      </c>
      <c r="G65" s="25">
        <f t="shared" si="0"/>
        <v>0</v>
      </c>
    </row>
    <row r="66" spans="1:7" ht="30" customHeight="1" x14ac:dyDescent="0.15">
      <c r="A66" s="94"/>
      <c r="B66" s="94"/>
      <c r="C66" s="35" t="s">
        <v>56</v>
      </c>
      <c r="D66" s="23"/>
      <c r="E66" s="24">
        <v>75000</v>
      </c>
      <c r="F66" s="24">
        <v>0</v>
      </c>
      <c r="G66" s="25">
        <f t="shared" si="0"/>
        <v>75000</v>
      </c>
    </row>
    <row r="67" spans="1:7" ht="30" customHeight="1" x14ac:dyDescent="0.15">
      <c r="A67" s="94"/>
      <c r="B67" s="94"/>
      <c r="C67" s="35" t="s">
        <v>57</v>
      </c>
      <c r="D67" s="23"/>
      <c r="E67" s="24"/>
      <c r="F67" s="24">
        <v>0</v>
      </c>
      <c r="G67" s="25">
        <f t="shared" si="0"/>
        <v>0</v>
      </c>
    </row>
    <row r="68" spans="1:7" ht="30" customHeight="1" x14ac:dyDescent="0.15">
      <c r="A68" s="94"/>
      <c r="B68" s="94"/>
      <c r="C68" s="35" t="s">
        <v>58</v>
      </c>
      <c r="D68" s="23"/>
      <c r="E68" s="24"/>
      <c r="F68" s="24">
        <v>0</v>
      </c>
      <c r="G68" s="25">
        <f t="shared" si="0"/>
        <v>0</v>
      </c>
    </row>
    <row r="69" spans="1:7" ht="30" customHeight="1" x14ac:dyDescent="0.15">
      <c r="A69" s="94"/>
      <c r="B69" s="94"/>
      <c r="C69" s="35" t="s">
        <v>59</v>
      </c>
      <c r="D69" s="23"/>
      <c r="E69" s="24"/>
      <c r="F69" s="24">
        <v>0</v>
      </c>
      <c r="G69" s="25">
        <f t="shared" si="0"/>
        <v>0</v>
      </c>
    </row>
    <row r="70" spans="1:7" ht="30" customHeight="1" x14ac:dyDescent="0.15">
      <c r="A70" s="94"/>
      <c r="B70" s="94"/>
      <c r="C70" s="35" t="s">
        <v>60</v>
      </c>
      <c r="D70" s="23"/>
      <c r="E70" s="24"/>
      <c r="F70" s="24">
        <v>0</v>
      </c>
      <c r="G70" s="25">
        <f t="shared" ref="G70:G115" si="1">SUM(E70:F70)</f>
        <v>0</v>
      </c>
    </row>
    <row r="71" spans="1:7" ht="30" customHeight="1" x14ac:dyDescent="0.15">
      <c r="A71" s="94"/>
      <c r="B71" s="94"/>
      <c r="C71" s="35" t="s">
        <v>39</v>
      </c>
      <c r="D71" s="23"/>
      <c r="E71" s="24"/>
      <c r="F71" s="24">
        <v>0</v>
      </c>
      <c r="G71" s="25">
        <f t="shared" si="1"/>
        <v>0</v>
      </c>
    </row>
    <row r="72" spans="1:7" ht="30" customHeight="1" x14ac:dyDescent="0.15">
      <c r="A72" s="94"/>
      <c r="B72" s="94"/>
      <c r="C72" s="35" t="s">
        <v>40</v>
      </c>
      <c r="D72" s="23"/>
      <c r="E72" s="24">
        <v>720000</v>
      </c>
      <c r="F72" s="24">
        <v>0</v>
      </c>
      <c r="G72" s="25">
        <f t="shared" si="1"/>
        <v>720000</v>
      </c>
    </row>
    <row r="73" spans="1:7" ht="30" customHeight="1" x14ac:dyDescent="0.15">
      <c r="A73" s="94"/>
      <c r="B73" s="94"/>
      <c r="C73" s="35" t="s">
        <v>61</v>
      </c>
      <c r="D73" s="23"/>
      <c r="E73" s="24"/>
      <c r="F73" s="24">
        <v>0</v>
      </c>
      <c r="G73" s="25">
        <f t="shared" si="1"/>
        <v>0</v>
      </c>
    </row>
    <row r="74" spans="1:7" ht="30" customHeight="1" x14ac:dyDescent="0.15">
      <c r="A74" s="94"/>
      <c r="B74" s="94"/>
      <c r="C74" s="35" t="s">
        <v>62</v>
      </c>
      <c r="D74" s="23"/>
      <c r="E74" s="24">
        <v>10000</v>
      </c>
      <c r="F74" s="24">
        <v>0</v>
      </c>
      <c r="G74" s="25">
        <f t="shared" si="1"/>
        <v>10000</v>
      </c>
    </row>
    <row r="75" spans="1:7" ht="30" customHeight="1" x14ac:dyDescent="0.15">
      <c r="A75" s="94"/>
      <c r="B75" s="94"/>
      <c r="C75" s="35" t="s">
        <v>63</v>
      </c>
      <c r="D75" s="23"/>
      <c r="E75" s="24"/>
      <c r="F75" s="24">
        <v>0</v>
      </c>
      <c r="G75" s="25">
        <f t="shared" si="1"/>
        <v>0</v>
      </c>
    </row>
    <row r="76" spans="1:7" ht="30" customHeight="1" x14ac:dyDescent="0.15">
      <c r="A76" s="94"/>
      <c r="B76" s="94"/>
      <c r="C76" s="35" t="s">
        <v>64</v>
      </c>
      <c r="D76" s="23"/>
      <c r="E76" s="24">
        <v>15000</v>
      </c>
      <c r="F76" s="24">
        <v>0</v>
      </c>
      <c r="G76" s="25">
        <f t="shared" si="1"/>
        <v>15000</v>
      </c>
    </row>
    <row r="77" spans="1:7" ht="30" customHeight="1" x14ac:dyDescent="0.15">
      <c r="A77" s="94"/>
      <c r="B77" s="94"/>
      <c r="C77" s="35" t="s">
        <v>65</v>
      </c>
      <c r="D77" s="23"/>
      <c r="E77" s="24">
        <v>40000</v>
      </c>
      <c r="F77" s="24">
        <v>0</v>
      </c>
      <c r="G77" s="25">
        <f t="shared" si="1"/>
        <v>40000</v>
      </c>
    </row>
    <row r="78" spans="1:7" ht="30" customHeight="1" x14ac:dyDescent="0.15">
      <c r="A78" s="94"/>
      <c r="B78" s="94"/>
      <c r="C78" s="35" t="s">
        <v>46</v>
      </c>
      <c r="D78" s="23"/>
      <c r="E78" s="24">
        <v>10000</v>
      </c>
      <c r="F78" s="24">
        <v>0</v>
      </c>
      <c r="G78" s="25">
        <f t="shared" si="1"/>
        <v>10000</v>
      </c>
    </row>
    <row r="79" spans="1:7" ht="30" customHeight="1" x14ac:dyDescent="0.15">
      <c r="A79" s="94"/>
      <c r="B79" s="94"/>
      <c r="C79" s="35" t="s">
        <v>66</v>
      </c>
      <c r="D79" s="23"/>
      <c r="E79" s="24"/>
      <c r="F79" s="24">
        <v>0</v>
      </c>
      <c r="G79" s="25">
        <f t="shared" si="1"/>
        <v>0</v>
      </c>
    </row>
    <row r="80" spans="1:7" ht="30" customHeight="1" x14ac:dyDescent="0.15">
      <c r="A80" s="94"/>
      <c r="B80" s="94"/>
      <c r="C80" s="35" t="s">
        <v>67</v>
      </c>
      <c r="D80" s="23"/>
      <c r="E80" s="24">
        <v>0</v>
      </c>
      <c r="F80" s="24">
        <v>0</v>
      </c>
      <c r="G80" s="25">
        <f t="shared" si="1"/>
        <v>0</v>
      </c>
    </row>
    <row r="81" spans="1:7" ht="30" customHeight="1" x14ac:dyDescent="0.15">
      <c r="A81" s="94"/>
      <c r="B81" s="94"/>
      <c r="C81" s="35" t="s">
        <v>68</v>
      </c>
      <c r="D81" s="23"/>
      <c r="E81" s="24">
        <f>SUM(E82)</f>
        <v>0</v>
      </c>
      <c r="F81" s="24">
        <v>0</v>
      </c>
      <c r="G81" s="25">
        <f t="shared" si="1"/>
        <v>0</v>
      </c>
    </row>
    <row r="82" spans="1:7" ht="30" customHeight="1" x14ac:dyDescent="0.15">
      <c r="A82" s="94"/>
      <c r="B82" s="94"/>
      <c r="C82" s="47" t="s">
        <v>69</v>
      </c>
      <c r="D82" s="38"/>
      <c r="E82" s="39"/>
      <c r="F82" s="39">
        <v>0</v>
      </c>
      <c r="G82" s="40">
        <f t="shared" si="1"/>
        <v>0</v>
      </c>
    </row>
    <row r="83" spans="1:7" ht="30" customHeight="1" x14ac:dyDescent="0.15">
      <c r="A83" s="94"/>
      <c r="B83" s="95"/>
      <c r="C83" s="34" t="s">
        <v>70</v>
      </c>
      <c r="D83" s="20"/>
      <c r="E83" s="21">
        <f>SUM(E23,E32,E56,E80,E81)</f>
        <v>5077000</v>
      </c>
      <c r="F83" s="21">
        <f>SUM(F23,F32,F56,F80,F81)</f>
        <v>-153000</v>
      </c>
      <c r="G83" s="22">
        <f t="shared" si="1"/>
        <v>4924000</v>
      </c>
    </row>
    <row r="84" spans="1:7" ht="30" customHeight="1" x14ac:dyDescent="0.15">
      <c r="A84" s="95"/>
      <c r="B84" s="36"/>
      <c r="C84" s="33" t="s">
        <v>71</v>
      </c>
      <c r="D84" s="33"/>
      <c r="E84" s="26">
        <f>E22-E83</f>
        <v>323000</v>
      </c>
      <c r="F84" s="26">
        <f>F22-F83</f>
        <v>-247000</v>
      </c>
      <c r="G84" s="27">
        <f t="shared" si="1"/>
        <v>76000</v>
      </c>
    </row>
    <row r="85" spans="1:7" ht="30" customHeight="1" x14ac:dyDescent="0.15">
      <c r="A85" s="93" t="s">
        <v>125</v>
      </c>
      <c r="B85" s="93" t="s">
        <v>124</v>
      </c>
      <c r="C85" s="20" t="s">
        <v>72</v>
      </c>
      <c r="D85" s="20"/>
      <c r="E85" s="21">
        <f>SUM(E86:E87)</f>
        <v>0</v>
      </c>
      <c r="F85" s="21">
        <f>SUM(F86:F87)</f>
        <v>0</v>
      </c>
      <c r="G85" s="22">
        <f t="shared" si="1"/>
        <v>0</v>
      </c>
    </row>
    <row r="86" spans="1:7" ht="30" customHeight="1" x14ac:dyDescent="0.15">
      <c r="A86" s="94"/>
      <c r="B86" s="94"/>
      <c r="C86" s="23" t="s">
        <v>129</v>
      </c>
      <c r="D86" s="23"/>
      <c r="E86" s="24"/>
      <c r="F86" s="24">
        <v>0</v>
      </c>
      <c r="G86" s="25">
        <f t="shared" si="1"/>
        <v>0</v>
      </c>
    </row>
    <row r="87" spans="1:7" ht="30" customHeight="1" x14ac:dyDescent="0.15">
      <c r="A87" s="94"/>
      <c r="B87" s="94"/>
      <c r="C87" s="23" t="s">
        <v>73</v>
      </c>
      <c r="D87" s="23"/>
      <c r="E87" s="24"/>
      <c r="F87" s="24">
        <v>0</v>
      </c>
      <c r="G87" s="25">
        <f t="shared" si="1"/>
        <v>0</v>
      </c>
    </row>
    <row r="88" spans="1:7" ht="30" customHeight="1" x14ac:dyDescent="0.15">
      <c r="A88" s="94"/>
      <c r="B88" s="94"/>
      <c r="C88" s="23" t="s">
        <v>74</v>
      </c>
      <c r="D88" s="23"/>
      <c r="E88" s="24">
        <f>SUM(E89)</f>
        <v>0</v>
      </c>
      <c r="F88" s="24">
        <f>SUM(F89)</f>
        <v>0</v>
      </c>
      <c r="G88" s="25">
        <f t="shared" si="1"/>
        <v>0</v>
      </c>
    </row>
    <row r="89" spans="1:7" ht="30" customHeight="1" x14ac:dyDescent="0.15">
      <c r="A89" s="94"/>
      <c r="B89" s="94"/>
      <c r="C89" s="23" t="s">
        <v>75</v>
      </c>
      <c r="D89" s="23"/>
      <c r="E89" s="24"/>
      <c r="F89" s="24">
        <v>0</v>
      </c>
      <c r="G89" s="25">
        <f t="shared" si="1"/>
        <v>0</v>
      </c>
    </row>
    <row r="90" spans="1:7" ht="30" customHeight="1" x14ac:dyDescent="0.15">
      <c r="A90" s="94"/>
      <c r="B90" s="94"/>
      <c r="C90" s="23" t="s">
        <v>76</v>
      </c>
      <c r="D90" s="23"/>
      <c r="E90" s="24">
        <v>0</v>
      </c>
      <c r="F90" s="24">
        <v>0</v>
      </c>
      <c r="G90" s="25">
        <f t="shared" si="1"/>
        <v>0</v>
      </c>
    </row>
    <row r="91" spans="1:7" ht="30" customHeight="1" x14ac:dyDescent="0.15">
      <c r="A91" s="94"/>
      <c r="B91" s="95"/>
      <c r="C91" s="32" t="s">
        <v>77</v>
      </c>
      <c r="D91" s="33"/>
      <c r="E91" s="26">
        <f>SUM(E85,E88,E90)</f>
        <v>0</v>
      </c>
      <c r="F91" s="26">
        <f>SUM(F85,F88,F90)</f>
        <v>0</v>
      </c>
      <c r="G91" s="27">
        <f t="shared" si="1"/>
        <v>0</v>
      </c>
    </row>
    <row r="92" spans="1:7" ht="30" customHeight="1" x14ac:dyDescent="0.15">
      <c r="A92" s="94"/>
      <c r="B92" s="93" t="s">
        <v>123</v>
      </c>
      <c r="C92" s="20" t="s">
        <v>78</v>
      </c>
      <c r="D92" s="20"/>
      <c r="E92" s="21">
        <v>0</v>
      </c>
      <c r="F92" s="21">
        <v>0</v>
      </c>
      <c r="G92" s="22">
        <f t="shared" si="1"/>
        <v>0</v>
      </c>
    </row>
    <row r="93" spans="1:7" ht="30" customHeight="1" x14ac:dyDescent="0.15">
      <c r="A93" s="94"/>
      <c r="B93" s="94"/>
      <c r="C93" s="23" t="s">
        <v>79</v>
      </c>
      <c r="D93" s="23"/>
      <c r="E93" s="24">
        <f>SUM(E94:E98)</f>
        <v>0</v>
      </c>
      <c r="F93" s="24">
        <f>SUM(F94:F98)</f>
        <v>0</v>
      </c>
      <c r="G93" s="25">
        <f t="shared" si="1"/>
        <v>0</v>
      </c>
    </row>
    <row r="94" spans="1:7" ht="30" customHeight="1" x14ac:dyDescent="0.15">
      <c r="A94" s="94"/>
      <c r="B94" s="94"/>
      <c r="C94" s="23" t="s">
        <v>80</v>
      </c>
      <c r="D94" s="23"/>
      <c r="E94" s="24"/>
      <c r="F94" s="24">
        <v>0</v>
      </c>
      <c r="G94" s="25">
        <f t="shared" si="1"/>
        <v>0</v>
      </c>
    </row>
    <row r="95" spans="1:7" ht="30" customHeight="1" x14ac:dyDescent="0.15">
      <c r="A95" s="94"/>
      <c r="B95" s="94"/>
      <c r="C95" s="23" t="s">
        <v>81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4"/>
      <c r="B96" s="94"/>
      <c r="C96" s="23" t="s">
        <v>82</v>
      </c>
      <c r="D96" s="23"/>
      <c r="E96" s="24"/>
      <c r="F96" s="24">
        <v>0</v>
      </c>
      <c r="G96" s="25">
        <f t="shared" si="1"/>
        <v>0</v>
      </c>
    </row>
    <row r="97" spans="1:7" ht="30" customHeight="1" x14ac:dyDescent="0.15">
      <c r="A97" s="94"/>
      <c r="B97" s="94"/>
      <c r="C97" s="23" t="s">
        <v>83</v>
      </c>
      <c r="D97" s="23"/>
      <c r="E97" s="24"/>
      <c r="F97" s="24">
        <v>0</v>
      </c>
      <c r="G97" s="25">
        <f t="shared" si="1"/>
        <v>0</v>
      </c>
    </row>
    <row r="98" spans="1:7" ht="30" customHeight="1" x14ac:dyDescent="0.15">
      <c r="A98" s="94"/>
      <c r="B98" s="94"/>
      <c r="C98" s="23" t="s">
        <v>84</v>
      </c>
      <c r="D98" s="23"/>
      <c r="E98" s="24"/>
      <c r="F98" s="24">
        <v>0</v>
      </c>
      <c r="G98" s="25">
        <f t="shared" si="1"/>
        <v>0</v>
      </c>
    </row>
    <row r="99" spans="1:7" ht="30" customHeight="1" x14ac:dyDescent="0.15">
      <c r="A99" s="94"/>
      <c r="B99" s="95"/>
      <c r="C99" s="33" t="s">
        <v>85</v>
      </c>
      <c r="D99" s="33"/>
      <c r="E99" s="26">
        <f>SUM(E92,E93)</f>
        <v>0</v>
      </c>
      <c r="F99" s="26">
        <f>SUM(F92,F93)</f>
        <v>0</v>
      </c>
      <c r="G99" s="27">
        <f t="shared" si="1"/>
        <v>0</v>
      </c>
    </row>
    <row r="100" spans="1:7" ht="42" customHeight="1" x14ac:dyDescent="0.15">
      <c r="A100" s="37"/>
      <c r="B100" s="36"/>
      <c r="C100" s="38" t="s">
        <v>86</v>
      </c>
      <c r="D100" s="38"/>
      <c r="E100" s="39">
        <f>E91-E99</f>
        <v>0</v>
      </c>
      <c r="F100" s="39">
        <f>F91-F99</f>
        <v>0</v>
      </c>
      <c r="G100" s="40">
        <f t="shared" si="1"/>
        <v>0</v>
      </c>
    </row>
    <row r="101" spans="1:7" ht="30" customHeight="1" x14ac:dyDescent="0.15">
      <c r="A101" s="96" t="s">
        <v>126</v>
      </c>
      <c r="B101" s="93" t="s">
        <v>124</v>
      </c>
      <c r="C101" s="20" t="s">
        <v>87</v>
      </c>
      <c r="D101" s="20"/>
      <c r="E101" s="21">
        <f>SUM(E102)</f>
        <v>0</v>
      </c>
      <c r="F101" s="21">
        <f>SUM(F102)</f>
        <v>0</v>
      </c>
      <c r="G101" s="22">
        <f t="shared" si="1"/>
        <v>0</v>
      </c>
    </row>
    <row r="102" spans="1:7" ht="30" customHeight="1" x14ac:dyDescent="0.15">
      <c r="A102" s="97"/>
      <c r="B102" s="94"/>
      <c r="C102" s="23" t="s">
        <v>88</v>
      </c>
      <c r="D102" s="23"/>
      <c r="E102" s="24"/>
      <c r="F102" s="24">
        <v>0</v>
      </c>
      <c r="G102" s="25">
        <f t="shared" si="1"/>
        <v>0</v>
      </c>
    </row>
    <row r="103" spans="1:7" ht="30" customHeight="1" x14ac:dyDescent="0.15">
      <c r="A103" s="97"/>
      <c r="B103" s="94"/>
      <c r="C103" s="23" t="s">
        <v>106</v>
      </c>
      <c r="D103" s="23"/>
      <c r="E103" s="24"/>
      <c r="F103" s="24">
        <v>0</v>
      </c>
      <c r="G103" s="25">
        <f t="shared" si="1"/>
        <v>0</v>
      </c>
    </row>
    <row r="104" spans="1:7" ht="30" customHeight="1" x14ac:dyDescent="0.15">
      <c r="A104" s="97"/>
      <c r="B104" s="94"/>
      <c r="C104" s="23" t="s">
        <v>89</v>
      </c>
      <c r="D104" s="23"/>
      <c r="E104" s="24">
        <f>SUM(E105)</f>
        <v>0</v>
      </c>
      <c r="F104" s="24">
        <f>SUM(F105)</f>
        <v>0</v>
      </c>
      <c r="G104" s="25">
        <f t="shared" si="1"/>
        <v>0</v>
      </c>
    </row>
    <row r="105" spans="1:7" ht="30" customHeight="1" x14ac:dyDescent="0.15">
      <c r="A105" s="97"/>
      <c r="B105" s="94"/>
      <c r="C105" s="23" t="s">
        <v>90</v>
      </c>
      <c r="D105" s="23"/>
      <c r="E105" s="24"/>
      <c r="F105" s="24">
        <v>0</v>
      </c>
      <c r="G105" s="25">
        <f t="shared" si="1"/>
        <v>0</v>
      </c>
    </row>
    <row r="106" spans="1:7" ht="30" customHeight="1" x14ac:dyDescent="0.15">
      <c r="A106" s="97"/>
      <c r="B106" s="95"/>
      <c r="C106" s="33" t="s">
        <v>91</v>
      </c>
      <c r="D106" s="33"/>
      <c r="E106" s="26">
        <f>SUM(E101,E103,E104)</f>
        <v>0</v>
      </c>
      <c r="F106" s="26">
        <f>SUM(F101,F103,F104)</f>
        <v>0</v>
      </c>
      <c r="G106" s="27">
        <f t="shared" si="1"/>
        <v>0</v>
      </c>
    </row>
    <row r="107" spans="1:7" ht="30" customHeight="1" x14ac:dyDescent="0.15">
      <c r="A107" s="97"/>
      <c r="B107" s="93" t="s">
        <v>123</v>
      </c>
      <c r="C107" s="20" t="s">
        <v>92</v>
      </c>
      <c r="D107" s="20"/>
      <c r="E107" s="21">
        <f>SUM(E108)</f>
        <v>0</v>
      </c>
      <c r="F107" s="21">
        <f>SUM(F108)</f>
        <v>0</v>
      </c>
      <c r="G107" s="22">
        <f t="shared" si="1"/>
        <v>0</v>
      </c>
    </row>
    <row r="108" spans="1:7" ht="30" customHeight="1" x14ac:dyDescent="0.15">
      <c r="A108" s="97"/>
      <c r="B108" s="94"/>
      <c r="C108" s="23" t="s">
        <v>93</v>
      </c>
      <c r="D108" s="23"/>
      <c r="E108" s="24"/>
      <c r="F108" s="24">
        <v>0</v>
      </c>
      <c r="G108" s="25">
        <f t="shared" si="1"/>
        <v>0</v>
      </c>
    </row>
    <row r="109" spans="1:7" ht="30" customHeight="1" x14ac:dyDescent="0.15">
      <c r="A109" s="97"/>
      <c r="B109" s="94"/>
      <c r="C109" s="23" t="s">
        <v>94</v>
      </c>
      <c r="D109" s="23"/>
      <c r="E109" s="24">
        <v>200000</v>
      </c>
      <c r="F109" s="24">
        <v>-200000</v>
      </c>
      <c r="G109" s="25">
        <f t="shared" si="1"/>
        <v>0</v>
      </c>
    </row>
    <row r="110" spans="1:7" ht="30" customHeight="1" x14ac:dyDescent="0.15">
      <c r="A110" s="97"/>
      <c r="B110" s="94"/>
      <c r="C110" s="23" t="s">
        <v>95</v>
      </c>
      <c r="D110" s="23"/>
      <c r="E110" s="24">
        <f>SUM(E111)</f>
        <v>0</v>
      </c>
      <c r="F110" s="24">
        <f>SUM(F111)</f>
        <v>0</v>
      </c>
      <c r="G110" s="25">
        <f t="shared" si="1"/>
        <v>0</v>
      </c>
    </row>
    <row r="111" spans="1:7" ht="30" customHeight="1" x14ac:dyDescent="0.15">
      <c r="A111" s="97"/>
      <c r="B111" s="94"/>
      <c r="C111" s="23" t="s">
        <v>96</v>
      </c>
      <c r="D111" s="23"/>
      <c r="E111" s="24"/>
      <c r="F111" s="24">
        <v>0</v>
      </c>
      <c r="G111" s="25">
        <f t="shared" si="1"/>
        <v>0</v>
      </c>
    </row>
    <row r="112" spans="1:7" ht="30" customHeight="1" x14ac:dyDescent="0.15">
      <c r="A112" s="97"/>
      <c r="B112" s="95"/>
      <c r="C112" s="33" t="s">
        <v>97</v>
      </c>
      <c r="D112" s="33"/>
      <c r="E112" s="26">
        <f>SUM(E107,E109,E110)</f>
        <v>200000</v>
      </c>
      <c r="F112" s="26">
        <f>SUM(F107,F109,F110)</f>
        <v>-200000</v>
      </c>
      <c r="G112" s="27">
        <f t="shared" si="1"/>
        <v>0</v>
      </c>
    </row>
    <row r="113" spans="1:7" ht="30" customHeight="1" x14ac:dyDescent="0.15">
      <c r="A113" s="98"/>
      <c r="B113" s="90" t="s">
        <v>98</v>
      </c>
      <c r="C113" s="91"/>
      <c r="D113" s="92"/>
      <c r="E113" s="26">
        <f>E106-E112</f>
        <v>-200000</v>
      </c>
      <c r="F113" s="26">
        <f>F106-F112</f>
        <v>200000</v>
      </c>
      <c r="G113" s="27">
        <f t="shared" si="1"/>
        <v>0</v>
      </c>
    </row>
    <row r="114" spans="1:7" ht="48" customHeight="1" x14ac:dyDescent="0.15">
      <c r="A114" s="41"/>
      <c r="B114" s="42"/>
      <c r="C114" s="20" t="s">
        <v>99</v>
      </c>
      <c r="D114" s="20"/>
      <c r="E114" s="21"/>
      <c r="F114" s="21"/>
      <c r="G114" s="22">
        <f t="shared" si="1"/>
        <v>0</v>
      </c>
    </row>
    <row r="115" spans="1:7" ht="30" customHeight="1" x14ac:dyDescent="0.15">
      <c r="A115" s="90" t="s">
        <v>100</v>
      </c>
      <c r="B115" s="91"/>
      <c r="C115" s="91"/>
      <c r="D115" s="92"/>
      <c r="E115" s="26">
        <f>E84+E100+E113-E114</f>
        <v>123000</v>
      </c>
      <c r="F115" s="26">
        <f>F84+F100+F113-F114</f>
        <v>-47000</v>
      </c>
      <c r="G115" s="27">
        <f t="shared" si="1"/>
        <v>76000</v>
      </c>
    </row>
    <row r="116" spans="1:7" ht="30" customHeight="1" x14ac:dyDescent="0.15">
      <c r="A116" s="43"/>
      <c r="B116" s="43"/>
      <c r="C116" s="43"/>
      <c r="D116" s="43"/>
      <c r="E116" s="23"/>
      <c r="F116" s="23"/>
      <c r="G116" s="44"/>
    </row>
    <row r="117" spans="1:7" ht="30" customHeight="1" x14ac:dyDescent="0.15">
      <c r="A117" s="90" t="s">
        <v>101</v>
      </c>
      <c r="B117" s="91"/>
      <c r="C117" s="91"/>
      <c r="D117" s="92"/>
      <c r="E117" s="26">
        <v>673676</v>
      </c>
      <c r="F117" s="26"/>
      <c r="G117" s="27">
        <f t="shared" ref="G117" si="2">E117-F117</f>
        <v>673676</v>
      </c>
    </row>
    <row r="118" spans="1:7" ht="30" customHeight="1" x14ac:dyDescent="0.15">
      <c r="A118" s="90" t="s">
        <v>102</v>
      </c>
      <c r="B118" s="91"/>
      <c r="C118" s="91"/>
      <c r="D118" s="92"/>
      <c r="E118" s="26">
        <f>E115+E117</f>
        <v>796676</v>
      </c>
      <c r="F118" s="26">
        <f>F115+F117</f>
        <v>-47000</v>
      </c>
      <c r="G118" s="27">
        <f>SUM(E118:F118)</f>
        <v>749676</v>
      </c>
    </row>
  </sheetData>
  <mergeCells count="17">
    <mergeCell ref="A118:D118"/>
    <mergeCell ref="A115:D115"/>
    <mergeCell ref="A117:D117"/>
    <mergeCell ref="A4:D4"/>
    <mergeCell ref="B5:B22"/>
    <mergeCell ref="C22:D22"/>
    <mergeCell ref="A85:A99"/>
    <mergeCell ref="B85:B91"/>
    <mergeCell ref="B92:B99"/>
    <mergeCell ref="A101:A113"/>
    <mergeCell ref="B101:B106"/>
    <mergeCell ref="B107:B112"/>
    <mergeCell ref="B113:D113"/>
    <mergeCell ref="A1:G1"/>
    <mergeCell ref="A2:G2"/>
    <mergeCell ref="A5:A84"/>
    <mergeCell ref="B23:B8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102" zoomScaleNormal="100" workbookViewId="0">
      <selection activeCell="F119" sqref="F119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8" width="19.75" style="1" customWidth="1"/>
    <col min="9" max="16384" width="9" style="1"/>
  </cols>
  <sheetData>
    <row r="1" spans="1:7" s="3" customFormat="1" ht="30" customHeight="1" x14ac:dyDescent="0.15">
      <c r="A1" s="87" t="s">
        <v>111</v>
      </c>
      <c r="B1" s="88"/>
      <c r="C1" s="88"/>
      <c r="D1" s="88"/>
      <c r="E1" s="88"/>
      <c r="F1" s="88"/>
      <c r="G1" s="88"/>
    </row>
    <row r="2" spans="1:7" s="3" customFormat="1" ht="17.25" customHeight="1" x14ac:dyDescent="0.15">
      <c r="A2" s="89" t="str">
        <f>全体!A2</f>
        <v>(自　平成29年4月1日　　至　平成30年3月31日)</v>
      </c>
      <c r="B2" s="89"/>
      <c r="C2" s="89"/>
      <c r="D2" s="89"/>
      <c r="E2" s="89"/>
      <c r="F2" s="89"/>
      <c r="G2" s="89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114</v>
      </c>
    </row>
    <row r="4" spans="1:7" ht="30" customHeight="1" x14ac:dyDescent="0.15">
      <c r="A4" s="90" t="s">
        <v>105</v>
      </c>
      <c r="B4" s="91"/>
      <c r="C4" s="91"/>
      <c r="D4" s="92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3" t="s">
        <v>104</v>
      </c>
      <c r="B5" s="93" t="s">
        <v>122</v>
      </c>
      <c r="C5" s="20" t="s">
        <v>0</v>
      </c>
      <c r="D5" s="20"/>
      <c r="E5" s="45">
        <f>SUM(E6,E7,E10,E11,E12)</f>
        <v>271000000</v>
      </c>
      <c r="F5" s="45">
        <f>SUM(F6,F7,F10,F11,F12)</f>
        <v>-7300000</v>
      </c>
      <c r="G5" s="22">
        <f>SUM(E5:F5)</f>
        <v>263700000</v>
      </c>
    </row>
    <row r="6" spans="1:7" ht="30" customHeight="1" x14ac:dyDescent="0.15">
      <c r="A6" s="94"/>
      <c r="B6" s="94"/>
      <c r="C6" s="23" t="s">
        <v>1</v>
      </c>
      <c r="D6" s="23"/>
      <c r="E6" s="24">
        <v>234500000</v>
      </c>
      <c r="F6" s="24">
        <v>-4500000</v>
      </c>
      <c r="G6" s="25">
        <f t="shared" ref="G6:G69" si="0">SUM(E6:F6)</f>
        <v>230000000</v>
      </c>
    </row>
    <row r="7" spans="1:7" ht="30" customHeight="1" x14ac:dyDescent="0.15">
      <c r="A7" s="94"/>
      <c r="B7" s="94"/>
      <c r="C7" s="23" t="s">
        <v>2</v>
      </c>
      <c r="D7" s="23"/>
      <c r="E7" s="46">
        <f>SUM(E8,E9)</f>
        <v>36500000</v>
      </c>
      <c r="F7" s="46">
        <f>SUM(F8,F9)</f>
        <v>-2800000</v>
      </c>
      <c r="G7" s="25">
        <f t="shared" si="0"/>
        <v>33700000</v>
      </c>
    </row>
    <row r="8" spans="1:7" ht="30" customHeight="1" x14ac:dyDescent="0.15">
      <c r="A8" s="94"/>
      <c r="B8" s="94"/>
      <c r="C8" s="23" t="s">
        <v>3</v>
      </c>
      <c r="D8" s="23"/>
      <c r="E8" s="24">
        <v>24200000</v>
      </c>
      <c r="F8" s="24">
        <v>0</v>
      </c>
      <c r="G8" s="25">
        <f t="shared" si="0"/>
        <v>24200000</v>
      </c>
    </row>
    <row r="9" spans="1:7" ht="30" customHeight="1" x14ac:dyDescent="0.15">
      <c r="A9" s="94"/>
      <c r="B9" s="94"/>
      <c r="C9" s="23" t="s">
        <v>4</v>
      </c>
      <c r="D9" s="23"/>
      <c r="E9" s="24">
        <v>12300000</v>
      </c>
      <c r="F9" s="24">
        <f>-2800000</f>
        <v>-2800000</v>
      </c>
      <c r="G9" s="25">
        <f t="shared" si="0"/>
        <v>9500000</v>
      </c>
    </row>
    <row r="10" spans="1:7" ht="30" customHeight="1" x14ac:dyDescent="0.15">
      <c r="A10" s="94"/>
      <c r="B10" s="94"/>
      <c r="C10" s="23" t="s">
        <v>5</v>
      </c>
      <c r="D10" s="23"/>
      <c r="E10" s="24">
        <v>0</v>
      </c>
      <c r="F10" s="24">
        <v>0</v>
      </c>
      <c r="G10" s="25">
        <f t="shared" si="0"/>
        <v>0</v>
      </c>
    </row>
    <row r="11" spans="1:7" ht="30" customHeight="1" x14ac:dyDescent="0.15">
      <c r="A11" s="94"/>
      <c r="B11" s="94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4"/>
      <c r="B12" s="94"/>
      <c r="C12" s="23" t="s">
        <v>7</v>
      </c>
      <c r="D12" s="23"/>
      <c r="E12" s="24">
        <v>0</v>
      </c>
      <c r="F12" s="24">
        <v>0</v>
      </c>
      <c r="G12" s="25">
        <f t="shared" si="0"/>
        <v>0</v>
      </c>
    </row>
    <row r="13" spans="1:7" ht="30" customHeight="1" x14ac:dyDescent="0.15">
      <c r="A13" s="94"/>
      <c r="B13" s="94"/>
      <c r="C13" s="23" t="s">
        <v>8</v>
      </c>
      <c r="D13" s="23"/>
      <c r="E13" s="46">
        <f>SUM(E14)</f>
        <v>0</v>
      </c>
      <c r="F13" s="46">
        <f>SUM(F14)</f>
        <v>0</v>
      </c>
      <c r="G13" s="25">
        <f t="shared" si="0"/>
        <v>0</v>
      </c>
    </row>
    <row r="14" spans="1:7" ht="30" customHeight="1" x14ac:dyDescent="0.15">
      <c r="A14" s="94"/>
      <c r="B14" s="94"/>
      <c r="C14" s="23" t="s">
        <v>9</v>
      </c>
      <c r="D14" s="23"/>
      <c r="E14" s="24"/>
      <c r="F14" s="24">
        <v>0</v>
      </c>
      <c r="G14" s="25">
        <f t="shared" si="0"/>
        <v>0</v>
      </c>
    </row>
    <row r="15" spans="1:7" ht="30" customHeight="1" x14ac:dyDescent="0.15">
      <c r="A15" s="94"/>
      <c r="B15" s="94"/>
      <c r="C15" s="23" t="s">
        <v>10</v>
      </c>
      <c r="D15" s="23"/>
      <c r="E15" s="46">
        <f>SUM(E16)</f>
        <v>0</v>
      </c>
      <c r="F15" s="46">
        <f>SUM(F16)</f>
        <v>0</v>
      </c>
      <c r="G15" s="25">
        <f t="shared" si="0"/>
        <v>0</v>
      </c>
    </row>
    <row r="16" spans="1:7" ht="30" customHeight="1" x14ac:dyDescent="0.15">
      <c r="A16" s="94"/>
      <c r="B16" s="94"/>
      <c r="C16" s="23" t="s">
        <v>7</v>
      </c>
      <c r="D16" s="23"/>
      <c r="E16" s="24"/>
      <c r="F16" s="24">
        <v>0</v>
      </c>
      <c r="G16" s="25">
        <f t="shared" si="0"/>
        <v>0</v>
      </c>
    </row>
    <row r="17" spans="1:7" ht="30" customHeight="1" x14ac:dyDescent="0.15">
      <c r="A17" s="94"/>
      <c r="B17" s="94"/>
      <c r="C17" s="23" t="s">
        <v>11</v>
      </c>
      <c r="D17" s="23"/>
      <c r="E17" s="46">
        <v>0</v>
      </c>
      <c r="F17" s="24">
        <v>0</v>
      </c>
      <c r="G17" s="25">
        <f t="shared" si="0"/>
        <v>0</v>
      </c>
    </row>
    <row r="18" spans="1:7" ht="30" customHeight="1" x14ac:dyDescent="0.15">
      <c r="A18" s="94"/>
      <c r="B18" s="94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7" ht="30" customHeight="1" x14ac:dyDescent="0.15">
      <c r="A19" s="94"/>
      <c r="B19" s="94"/>
      <c r="C19" s="23" t="s">
        <v>12</v>
      </c>
      <c r="D19" s="23"/>
      <c r="E19" s="46">
        <v>3000</v>
      </c>
      <c r="F19" s="24">
        <v>0</v>
      </c>
      <c r="G19" s="25">
        <f t="shared" si="0"/>
        <v>3000</v>
      </c>
    </row>
    <row r="20" spans="1:7" ht="30" customHeight="1" x14ac:dyDescent="0.15">
      <c r="A20" s="94"/>
      <c r="B20" s="94"/>
      <c r="C20" s="23" t="s">
        <v>13</v>
      </c>
      <c r="D20" s="23"/>
      <c r="E20" s="46">
        <f>SUM(E21)</f>
        <v>880000</v>
      </c>
      <c r="F20" s="46">
        <f>SUM(F21)</f>
        <v>0</v>
      </c>
      <c r="G20" s="25">
        <f t="shared" si="0"/>
        <v>880000</v>
      </c>
    </row>
    <row r="21" spans="1:7" ht="30" customHeight="1" x14ac:dyDescent="0.15">
      <c r="A21" s="94"/>
      <c r="B21" s="94"/>
      <c r="C21" s="23" t="s">
        <v>14</v>
      </c>
      <c r="D21" s="23"/>
      <c r="E21" s="24">
        <v>880000</v>
      </c>
      <c r="F21" s="24">
        <v>0</v>
      </c>
      <c r="G21" s="25">
        <f t="shared" si="0"/>
        <v>880000</v>
      </c>
    </row>
    <row r="22" spans="1:7" ht="30" customHeight="1" x14ac:dyDescent="0.15">
      <c r="A22" s="94"/>
      <c r="B22" s="95"/>
      <c r="C22" s="90" t="s">
        <v>103</v>
      </c>
      <c r="D22" s="92"/>
      <c r="E22" s="26">
        <f>SUM(E5,,E13,E15,E17,E18,E19,E20)</f>
        <v>271883000</v>
      </c>
      <c r="F22" s="26">
        <f>SUM(F5,,F13,F15,F17,F18,F19,F20)</f>
        <v>-7300000</v>
      </c>
      <c r="G22" s="27">
        <f t="shared" si="0"/>
        <v>264583000</v>
      </c>
    </row>
    <row r="23" spans="1:7" ht="30" customHeight="1" x14ac:dyDescent="0.15">
      <c r="A23" s="94"/>
      <c r="B23" s="93" t="s">
        <v>123</v>
      </c>
      <c r="C23" s="72" t="s">
        <v>15</v>
      </c>
      <c r="D23" s="73"/>
      <c r="E23" s="51">
        <f>SUM(E24:E31)</f>
        <v>158100000</v>
      </c>
      <c r="F23" s="51">
        <f>SUM(F24:F31)</f>
        <v>-3970000</v>
      </c>
      <c r="G23" s="74">
        <f t="shared" si="0"/>
        <v>154130000</v>
      </c>
    </row>
    <row r="24" spans="1:7" s="61" customFormat="1" ht="30" customHeight="1" x14ac:dyDescent="0.15">
      <c r="A24" s="94"/>
      <c r="B24" s="94"/>
      <c r="C24" s="58" t="s">
        <v>108</v>
      </c>
      <c r="D24" s="59"/>
      <c r="E24" s="48"/>
      <c r="F24" s="48">
        <v>0</v>
      </c>
      <c r="G24" s="25">
        <f t="shared" si="0"/>
        <v>0</v>
      </c>
    </row>
    <row r="25" spans="1:7" ht="30" customHeight="1" x14ac:dyDescent="0.15">
      <c r="A25" s="94"/>
      <c r="B25" s="94"/>
      <c r="C25" s="35" t="s">
        <v>17</v>
      </c>
      <c r="D25" s="23"/>
      <c r="E25" s="24">
        <v>122600000</v>
      </c>
      <c r="F25" s="24">
        <v>0</v>
      </c>
      <c r="G25" s="25">
        <f t="shared" si="0"/>
        <v>122600000</v>
      </c>
    </row>
    <row r="26" spans="1:7" ht="30" customHeight="1" x14ac:dyDescent="0.15">
      <c r="A26" s="94"/>
      <c r="B26" s="94"/>
      <c r="C26" s="35" t="s">
        <v>18</v>
      </c>
      <c r="D26" s="23"/>
      <c r="E26" s="24">
        <v>10500000</v>
      </c>
      <c r="F26" s="24">
        <v>-5170000</v>
      </c>
      <c r="G26" s="25">
        <f t="shared" si="0"/>
        <v>5330000</v>
      </c>
    </row>
    <row r="27" spans="1:7" ht="30" customHeight="1" x14ac:dyDescent="0.15">
      <c r="A27" s="94"/>
      <c r="B27" s="94"/>
      <c r="C27" s="35" t="s">
        <v>19</v>
      </c>
      <c r="D27" s="23"/>
      <c r="E27" s="24">
        <v>3100000</v>
      </c>
      <c r="F27" s="24">
        <v>0</v>
      </c>
      <c r="G27" s="25">
        <f t="shared" si="0"/>
        <v>3100000</v>
      </c>
    </row>
    <row r="28" spans="1:7" ht="30" customHeight="1" x14ac:dyDescent="0.15">
      <c r="A28" s="94"/>
      <c r="B28" s="94"/>
      <c r="C28" s="35" t="s">
        <v>20</v>
      </c>
      <c r="D28" s="23"/>
      <c r="E28" s="24">
        <v>0</v>
      </c>
      <c r="F28" s="24">
        <v>0</v>
      </c>
      <c r="G28" s="25">
        <f t="shared" si="0"/>
        <v>0</v>
      </c>
    </row>
    <row r="29" spans="1:7" ht="30" customHeight="1" x14ac:dyDescent="0.15">
      <c r="A29" s="94"/>
      <c r="B29" s="94"/>
      <c r="C29" s="35" t="s">
        <v>21</v>
      </c>
      <c r="D29" s="23"/>
      <c r="E29" s="24">
        <v>2600000</v>
      </c>
      <c r="F29" s="24">
        <v>0</v>
      </c>
      <c r="G29" s="25">
        <f t="shared" si="0"/>
        <v>2600000</v>
      </c>
    </row>
    <row r="30" spans="1:7" ht="30" customHeight="1" x14ac:dyDescent="0.15">
      <c r="A30" s="94"/>
      <c r="B30" s="94"/>
      <c r="C30" s="35" t="s">
        <v>22</v>
      </c>
      <c r="D30" s="23"/>
      <c r="E30" s="24">
        <v>2500000</v>
      </c>
      <c r="F30" s="24">
        <v>0</v>
      </c>
      <c r="G30" s="25">
        <f t="shared" si="0"/>
        <v>2500000</v>
      </c>
    </row>
    <row r="31" spans="1:7" ht="30" customHeight="1" x14ac:dyDescent="0.15">
      <c r="A31" s="94"/>
      <c r="B31" s="94"/>
      <c r="C31" s="35" t="s">
        <v>23</v>
      </c>
      <c r="D31" s="23"/>
      <c r="E31" s="24">
        <v>16800000</v>
      </c>
      <c r="F31" s="24">
        <v>1200000</v>
      </c>
      <c r="G31" s="25">
        <f t="shared" si="0"/>
        <v>18000000</v>
      </c>
    </row>
    <row r="32" spans="1:7" ht="30" customHeight="1" x14ac:dyDescent="0.15">
      <c r="A32" s="94"/>
      <c r="B32" s="94"/>
      <c r="C32" s="69" t="s">
        <v>24</v>
      </c>
      <c r="D32" s="70"/>
      <c r="E32" s="54">
        <f>SUM(E33:E55)</f>
        <v>39775000</v>
      </c>
      <c r="F32" s="54">
        <f>SUM(F33:F55)</f>
        <v>-2460000</v>
      </c>
      <c r="G32" s="77">
        <f t="shared" si="0"/>
        <v>37315000</v>
      </c>
    </row>
    <row r="33" spans="1:7" ht="30" customHeight="1" x14ac:dyDescent="0.15">
      <c r="A33" s="94"/>
      <c r="B33" s="94"/>
      <c r="C33" s="35" t="s">
        <v>25</v>
      </c>
      <c r="D33" s="23"/>
      <c r="E33" s="24">
        <v>17100000</v>
      </c>
      <c r="F33" s="24">
        <v>0</v>
      </c>
      <c r="G33" s="25">
        <f t="shared" si="0"/>
        <v>17100000</v>
      </c>
    </row>
    <row r="34" spans="1:7" ht="30" customHeight="1" x14ac:dyDescent="0.15">
      <c r="A34" s="94"/>
      <c r="B34" s="94"/>
      <c r="C34" s="35" t="s">
        <v>26</v>
      </c>
      <c r="D34" s="23"/>
      <c r="E34" s="24">
        <v>8500000</v>
      </c>
      <c r="F34" s="24">
        <v>-1000000</v>
      </c>
      <c r="G34" s="25">
        <f t="shared" si="0"/>
        <v>7500000</v>
      </c>
    </row>
    <row r="35" spans="1:7" ht="30" customHeight="1" x14ac:dyDescent="0.15">
      <c r="A35" s="94"/>
      <c r="B35" s="94"/>
      <c r="C35" s="35" t="s">
        <v>27</v>
      </c>
      <c r="D35" s="23"/>
      <c r="E35" s="24">
        <v>1300000</v>
      </c>
      <c r="F35" s="24">
        <v>-250000</v>
      </c>
      <c r="G35" s="25">
        <f t="shared" si="0"/>
        <v>1050000</v>
      </c>
    </row>
    <row r="36" spans="1:7" ht="30" customHeight="1" x14ac:dyDescent="0.15">
      <c r="A36" s="94"/>
      <c r="B36" s="94"/>
      <c r="C36" s="35" t="s">
        <v>28</v>
      </c>
      <c r="D36" s="23"/>
      <c r="E36" s="24">
        <v>1500000</v>
      </c>
      <c r="F36" s="24">
        <v>-1450000</v>
      </c>
      <c r="G36" s="25">
        <f t="shared" si="0"/>
        <v>50000</v>
      </c>
    </row>
    <row r="37" spans="1:7" ht="30" customHeight="1" x14ac:dyDescent="0.15">
      <c r="A37" s="94"/>
      <c r="B37" s="94"/>
      <c r="C37" s="35" t="s">
        <v>29</v>
      </c>
      <c r="D37" s="23"/>
      <c r="E37" s="24">
        <v>1100000</v>
      </c>
      <c r="F37" s="24">
        <v>-450000</v>
      </c>
      <c r="G37" s="25">
        <f t="shared" si="0"/>
        <v>650000</v>
      </c>
    </row>
    <row r="38" spans="1:7" ht="30" customHeight="1" x14ac:dyDescent="0.15">
      <c r="A38" s="94"/>
      <c r="B38" s="94"/>
      <c r="C38" s="35" t="s">
        <v>30</v>
      </c>
      <c r="D38" s="23"/>
      <c r="E38" s="24">
        <v>1800000</v>
      </c>
      <c r="F38" s="24">
        <v>200000</v>
      </c>
      <c r="G38" s="25">
        <f t="shared" si="0"/>
        <v>2000000</v>
      </c>
    </row>
    <row r="39" spans="1:7" ht="30" customHeight="1" x14ac:dyDescent="0.15">
      <c r="A39" s="94"/>
      <c r="B39" s="94"/>
      <c r="C39" s="35" t="s">
        <v>31</v>
      </c>
      <c r="D39" s="23"/>
      <c r="E39" s="24">
        <v>100000</v>
      </c>
      <c r="F39" s="24">
        <v>-50000</v>
      </c>
      <c r="G39" s="25">
        <f t="shared" si="0"/>
        <v>50000</v>
      </c>
    </row>
    <row r="40" spans="1:7" ht="30" customHeight="1" x14ac:dyDescent="0.15">
      <c r="A40" s="94"/>
      <c r="B40" s="94"/>
      <c r="C40" s="35" t="s">
        <v>32</v>
      </c>
      <c r="D40" s="23"/>
      <c r="E40" s="24">
        <v>200000</v>
      </c>
      <c r="F40" s="24">
        <v>0</v>
      </c>
      <c r="G40" s="25">
        <f t="shared" si="0"/>
        <v>200000</v>
      </c>
    </row>
    <row r="41" spans="1:7" ht="30" customHeight="1" x14ac:dyDescent="0.15">
      <c r="A41" s="94"/>
      <c r="B41" s="94"/>
      <c r="C41" s="35" t="s">
        <v>33</v>
      </c>
      <c r="D41" s="23"/>
      <c r="E41" s="24">
        <v>250000</v>
      </c>
      <c r="F41" s="24">
        <v>0</v>
      </c>
      <c r="G41" s="25">
        <f t="shared" si="0"/>
        <v>250000</v>
      </c>
    </row>
    <row r="42" spans="1:7" ht="30" customHeight="1" x14ac:dyDescent="0.15">
      <c r="A42" s="94"/>
      <c r="B42" s="94"/>
      <c r="C42" s="35" t="s">
        <v>34</v>
      </c>
      <c r="D42" s="23"/>
      <c r="E42" s="24"/>
      <c r="F42" s="24">
        <v>0</v>
      </c>
      <c r="G42" s="25">
        <f t="shared" si="0"/>
        <v>0</v>
      </c>
    </row>
    <row r="43" spans="1:7" ht="30" customHeight="1" x14ac:dyDescent="0.15">
      <c r="A43" s="94"/>
      <c r="B43" s="94"/>
      <c r="C43" s="35" t="s">
        <v>35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4"/>
      <c r="B44" s="94"/>
      <c r="C44" s="35" t="s">
        <v>36</v>
      </c>
      <c r="D44" s="23"/>
      <c r="E44" s="24">
        <v>4850000</v>
      </c>
      <c r="F44" s="24">
        <v>900000</v>
      </c>
      <c r="G44" s="25">
        <f t="shared" si="0"/>
        <v>5750000</v>
      </c>
    </row>
    <row r="45" spans="1:7" ht="30" customHeight="1" x14ac:dyDescent="0.15">
      <c r="A45" s="94"/>
      <c r="B45" s="94"/>
      <c r="C45" s="35" t="s">
        <v>37</v>
      </c>
      <c r="D45" s="23"/>
      <c r="E45" s="24">
        <v>595000</v>
      </c>
      <c r="F45" s="24">
        <v>0</v>
      </c>
      <c r="G45" s="25">
        <f t="shared" si="0"/>
        <v>595000</v>
      </c>
    </row>
    <row r="46" spans="1:7" ht="30" customHeight="1" x14ac:dyDescent="0.15">
      <c r="A46" s="94"/>
      <c r="B46" s="94"/>
      <c r="C46" s="35" t="s">
        <v>38</v>
      </c>
      <c r="D46" s="23"/>
      <c r="E46" s="24">
        <v>300000</v>
      </c>
      <c r="F46" s="24">
        <v>-300000</v>
      </c>
      <c r="G46" s="25">
        <f t="shared" si="0"/>
        <v>0</v>
      </c>
    </row>
    <row r="47" spans="1:7" ht="30" customHeight="1" x14ac:dyDescent="0.15">
      <c r="A47" s="94"/>
      <c r="B47" s="94"/>
      <c r="C47" s="35" t="s">
        <v>39</v>
      </c>
      <c r="D47" s="23"/>
      <c r="E47" s="24"/>
      <c r="F47" s="24">
        <v>0</v>
      </c>
      <c r="G47" s="25">
        <f t="shared" si="0"/>
        <v>0</v>
      </c>
    </row>
    <row r="48" spans="1:7" ht="30" customHeight="1" x14ac:dyDescent="0.15">
      <c r="A48" s="94"/>
      <c r="B48" s="94"/>
      <c r="C48" s="35" t="s">
        <v>40</v>
      </c>
      <c r="D48" s="23"/>
      <c r="E48" s="24">
        <v>1350000</v>
      </c>
      <c r="F48" s="24">
        <v>-30000</v>
      </c>
      <c r="G48" s="25">
        <f t="shared" si="0"/>
        <v>1320000</v>
      </c>
    </row>
    <row r="49" spans="1:7" ht="30" customHeight="1" x14ac:dyDescent="0.15">
      <c r="A49" s="94"/>
      <c r="B49" s="94"/>
      <c r="C49" s="35" t="s">
        <v>41</v>
      </c>
      <c r="D49" s="23"/>
      <c r="E49" s="24"/>
      <c r="F49" s="24">
        <v>0</v>
      </c>
      <c r="G49" s="25">
        <f t="shared" si="0"/>
        <v>0</v>
      </c>
    </row>
    <row r="50" spans="1:7" ht="30" customHeight="1" x14ac:dyDescent="0.15">
      <c r="A50" s="94"/>
      <c r="B50" s="94"/>
      <c r="C50" s="35" t="s">
        <v>42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4"/>
      <c r="B51" s="94"/>
      <c r="C51" s="35" t="s">
        <v>43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4"/>
      <c r="B52" s="94"/>
      <c r="C52" s="35" t="s">
        <v>44</v>
      </c>
      <c r="D52" s="23"/>
      <c r="E52" s="24">
        <v>30000</v>
      </c>
      <c r="F52" s="24">
        <v>-30000</v>
      </c>
      <c r="G52" s="25">
        <f t="shared" si="0"/>
        <v>0</v>
      </c>
    </row>
    <row r="53" spans="1:7" ht="30" customHeight="1" x14ac:dyDescent="0.15">
      <c r="A53" s="94"/>
      <c r="B53" s="94"/>
      <c r="C53" s="35" t="s">
        <v>45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4"/>
      <c r="B54" s="94"/>
      <c r="C54" s="35" t="s">
        <v>46</v>
      </c>
      <c r="D54" s="23"/>
      <c r="E54" s="24">
        <v>800000</v>
      </c>
      <c r="F54" s="24">
        <v>0</v>
      </c>
      <c r="G54" s="25">
        <f t="shared" si="0"/>
        <v>800000</v>
      </c>
    </row>
    <row r="55" spans="1:7" ht="30" customHeight="1" x14ac:dyDescent="0.15">
      <c r="A55" s="94"/>
      <c r="B55" s="94"/>
      <c r="C55" s="35" t="s">
        <v>47</v>
      </c>
      <c r="D55" s="23"/>
      <c r="E55" s="24"/>
      <c r="F55" s="24">
        <v>0</v>
      </c>
      <c r="G55" s="25">
        <f t="shared" si="0"/>
        <v>0</v>
      </c>
    </row>
    <row r="56" spans="1:7" ht="30" customHeight="1" x14ac:dyDescent="0.15">
      <c r="A56" s="94"/>
      <c r="B56" s="94"/>
      <c r="C56" s="66" t="s">
        <v>48</v>
      </c>
      <c r="D56" s="67"/>
      <c r="E56" s="57">
        <f>SUM(E57:E79)</f>
        <v>30165000</v>
      </c>
      <c r="F56" s="57">
        <f>SUM(F57:F79)</f>
        <v>4526000</v>
      </c>
      <c r="G56" s="68">
        <f t="shared" si="0"/>
        <v>34691000</v>
      </c>
    </row>
    <row r="57" spans="1:7" ht="30" customHeight="1" x14ac:dyDescent="0.15">
      <c r="A57" s="94"/>
      <c r="B57" s="94"/>
      <c r="C57" s="35" t="s">
        <v>49</v>
      </c>
      <c r="D57" s="23"/>
      <c r="E57" s="24">
        <v>1200000</v>
      </c>
      <c r="F57" s="24">
        <v>-200000</v>
      </c>
      <c r="G57" s="25">
        <f t="shared" si="0"/>
        <v>1000000</v>
      </c>
    </row>
    <row r="58" spans="1:7" ht="30" customHeight="1" x14ac:dyDescent="0.15">
      <c r="A58" s="94"/>
      <c r="B58" s="94"/>
      <c r="C58" s="35" t="s">
        <v>50</v>
      </c>
      <c r="D58" s="23"/>
      <c r="E58" s="24">
        <v>320000</v>
      </c>
      <c r="F58" s="24">
        <v>0</v>
      </c>
      <c r="G58" s="25">
        <f t="shared" si="0"/>
        <v>320000</v>
      </c>
    </row>
    <row r="59" spans="1:7" ht="30" customHeight="1" x14ac:dyDescent="0.15">
      <c r="A59" s="94"/>
      <c r="B59" s="94"/>
      <c r="C59" s="35" t="s">
        <v>51</v>
      </c>
      <c r="D59" s="23"/>
      <c r="E59" s="24">
        <v>45000</v>
      </c>
      <c r="F59" s="24">
        <v>0</v>
      </c>
      <c r="G59" s="25">
        <f t="shared" si="0"/>
        <v>45000</v>
      </c>
    </row>
    <row r="60" spans="1:7" ht="30" customHeight="1" x14ac:dyDescent="0.15">
      <c r="A60" s="94"/>
      <c r="B60" s="94"/>
      <c r="C60" s="35" t="s">
        <v>52</v>
      </c>
      <c r="D60" s="23"/>
      <c r="E60" s="24"/>
      <c r="F60" s="24">
        <v>0</v>
      </c>
      <c r="G60" s="25">
        <f t="shared" si="0"/>
        <v>0</v>
      </c>
    </row>
    <row r="61" spans="1:7" ht="30" customHeight="1" x14ac:dyDescent="0.15">
      <c r="A61" s="94"/>
      <c r="B61" s="94"/>
      <c r="C61" s="35" t="s">
        <v>53</v>
      </c>
      <c r="D61" s="23"/>
      <c r="E61" s="24">
        <v>1600000</v>
      </c>
      <c r="F61" s="24">
        <v>-100000</v>
      </c>
      <c r="G61" s="25">
        <f t="shared" si="0"/>
        <v>1500000</v>
      </c>
    </row>
    <row r="62" spans="1:7" ht="30" customHeight="1" x14ac:dyDescent="0.15">
      <c r="A62" s="94"/>
      <c r="B62" s="94"/>
      <c r="C62" s="35" t="s">
        <v>54</v>
      </c>
      <c r="D62" s="23"/>
      <c r="E62" s="24">
        <v>630000</v>
      </c>
      <c r="F62" s="24">
        <v>-80000</v>
      </c>
      <c r="G62" s="25">
        <f t="shared" si="0"/>
        <v>550000</v>
      </c>
    </row>
    <row r="63" spans="1:7" ht="30" customHeight="1" x14ac:dyDescent="0.15">
      <c r="A63" s="94"/>
      <c r="B63" s="94"/>
      <c r="C63" s="35" t="s">
        <v>36</v>
      </c>
      <c r="D63" s="23"/>
      <c r="E63" s="24">
        <v>7150000</v>
      </c>
      <c r="F63" s="24">
        <v>-950000</v>
      </c>
      <c r="G63" s="25">
        <f t="shared" si="0"/>
        <v>6200000</v>
      </c>
    </row>
    <row r="64" spans="1:7" ht="30" customHeight="1" x14ac:dyDescent="0.15">
      <c r="A64" s="94"/>
      <c r="B64" s="94"/>
      <c r="C64" s="35" t="s">
        <v>37</v>
      </c>
      <c r="D64" s="23"/>
      <c r="E64" s="24"/>
      <c r="F64" s="24">
        <v>0</v>
      </c>
      <c r="G64" s="25">
        <f t="shared" si="0"/>
        <v>0</v>
      </c>
    </row>
    <row r="65" spans="1:7" ht="30" customHeight="1" x14ac:dyDescent="0.15">
      <c r="A65" s="94"/>
      <c r="B65" s="94"/>
      <c r="C65" s="35" t="s">
        <v>55</v>
      </c>
      <c r="D65" s="23"/>
      <c r="E65" s="24">
        <v>1500000</v>
      </c>
      <c r="F65" s="24">
        <v>5000000</v>
      </c>
      <c r="G65" s="25">
        <f t="shared" si="0"/>
        <v>6500000</v>
      </c>
    </row>
    <row r="66" spans="1:7" ht="30" customHeight="1" x14ac:dyDescent="0.15">
      <c r="A66" s="94"/>
      <c r="B66" s="94"/>
      <c r="C66" s="35" t="s">
        <v>56</v>
      </c>
      <c r="D66" s="23"/>
      <c r="E66" s="24">
        <v>1450000</v>
      </c>
      <c r="F66" s="24">
        <v>50000</v>
      </c>
      <c r="G66" s="25">
        <f t="shared" si="0"/>
        <v>1500000</v>
      </c>
    </row>
    <row r="67" spans="1:7" ht="30" customHeight="1" x14ac:dyDescent="0.15">
      <c r="A67" s="94"/>
      <c r="B67" s="94"/>
      <c r="C67" s="35" t="s">
        <v>57</v>
      </c>
      <c r="D67" s="23"/>
      <c r="E67" s="24"/>
      <c r="F67" s="24">
        <v>0</v>
      </c>
      <c r="G67" s="25">
        <f t="shared" si="0"/>
        <v>0</v>
      </c>
    </row>
    <row r="68" spans="1:7" ht="30" customHeight="1" x14ac:dyDescent="0.15">
      <c r="A68" s="94"/>
      <c r="B68" s="94"/>
      <c r="C68" s="35" t="s">
        <v>58</v>
      </c>
      <c r="D68" s="23"/>
      <c r="E68" s="24">
        <v>1150000</v>
      </c>
      <c r="F68" s="24">
        <v>150000</v>
      </c>
      <c r="G68" s="25">
        <f t="shared" si="0"/>
        <v>1300000</v>
      </c>
    </row>
    <row r="69" spans="1:7" ht="30" customHeight="1" x14ac:dyDescent="0.15">
      <c r="A69" s="94"/>
      <c r="B69" s="94"/>
      <c r="C69" s="35" t="s">
        <v>59</v>
      </c>
      <c r="D69" s="23"/>
      <c r="E69" s="24">
        <v>6250000</v>
      </c>
      <c r="F69" s="24">
        <v>250000</v>
      </c>
      <c r="G69" s="25">
        <f t="shared" si="0"/>
        <v>6500000</v>
      </c>
    </row>
    <row r="70" spans="1:7" ht="30" customHeight="1" x14ac:dyDescent="0.15">
      <c r="A70" s="94"/>
      <c r="B70" s="94"/>
      <c r="C70" s="35" t="s">
        <v>60</v>
      </c>
      <c r="D70" s="23"/>
      <c r="E70" s="24">
        <v>800000</v>
      </c>
      <c r="F70" s="24">
        <v>-44000</v>
      </c>
      <c r="G70" s="25">
        <f t="shared" ref="G70:G115" si="1">SUM(E70:F70)</f>
        <v>756000</v>
      </c>
    </row>
    <row r="71" spans="1:7" ht="30" customHeight="1" x14ac:dyDescent="0.15">
      <c r="A71" s="94"/>
      <c r="B71" s="94"/>
      <c r="C71" s="35" t="s">
        <v>39</v>
      </c>
      <c r="D71" s="23"/>
      <c r="E71" s="24">
        <v>350000</v>
      </c>
      <c r="F71" s="24">
        <v>750000</v>
      </c>
      <c r="G71" s="25">
        <f t="shared" si="1"/>
        <v>1100000</v>
      </c>
    </row>
    <row r="72" spans="1:7" ht="30" customHeight="1" x14ac:dyDescent="0.15">
      <c r="A72" s="94"/>
      <c r="B72" s="94"/>
      <c r="C72" s="35" t="s">
        <v>40</v>
      </c>
      <c r="D72" s="23"/>
      <c r="E72" s="24">
        <v>3880000</v>
      </c>
      <c r="F72" s="24">
        <v>0</v>
      </c>
      <c r="G72" s="25">
        <f t="shared" si="1"/>
        <v>3880000</v>
      </c>
    </row>
    <row r="73" spans="1:7" ht="30" customHeight="1" x14ac:dyDescent="0.15">
      <c r="A73" s="94"/>
      <c r="B73" s="94"/>
      <c r="C73" s="35" t="s">
        <v>61</v>
      </c>
      <c r="D73" s="23"/>
      <c r="E73" s="24"/>
      <c r="F73" s="24">
        <v>0</v>
      </c>
      <c r="G73" s="25">
        <f t="shared" si="1"/>
        <v>0</v>
      </c>
    </row>
    <row r="74" spans="1:7" ht="30" customHeight="1" x14ac:dyDescent="0.15">
      <c r="A74" s="94"/>
      <c r="B74" s="94"/>
      <c r="C74" s="35" t="s">
        <v>62</v>
      </c>
      <c r="D74" s="23"/>
      <c r="E74" s="24">
        <v>30000</v>
      </c>
      <c r="F74" s="24">
        <v>0</v>
      </c>
      <c r="G74" s="25">
        <f t="shared" si="1"/>
        <v>30000</v>
      </c>
    </row>
    <row r="75" spans="1:7" ht="30" customHeight="1" x14ac:dyDescent="0.15">
      <c r="A75" s="94"/>
      <c r="B75" s="94"/>
      <c r="C75" s="35" t="s">
        <v>63</v>
      </c>
      <c r="D75" s="23"/>
      <c r="E75" s="24">
        <v>2160000</v>
      </c>
      <c r="F75" s="24">
        <v>-300000</v>
      </c>
      <c r="G75" s="25">
        <f t="shared" si="1"/>
        <v>1860000</v>
      </c>
    </row>
    <row r="76" spans="1:7" ht="30" customHeight="1" x14ac:dyDescent="0.15">
      <c r="A76" s="94"/>
      <c r="B76" s="94"/>
      <c r="C76" s="35" t="s">
        <v>64</v>
      </c>
      <c r="D76" s="23"/>
      <c r="E76" s="24">
        <v>150000</v>
      </c>
      <c r="F76" s="24">
        <v>0</v>
      </c>
      <c r="G76" s="25">
        <f t="shared" si="1"/>
        <v>150000</v>
      </c>
    </row>
    <row r="77" spans="1:7" ht="30" customHeight="1" x14ac:dyDescent="0.15">
      <c r="A77" s="94"/>
      <c r="B77" s="94"/>
      <c r="C77" s="35" t="s">
        <v>65</v>
      </c>
      <c r="D77" s="23"/>
      <c r="E77" s="24">
        <v>150000</v>
      </c>
      <c r="F77" s="24">
        <v>0</v>
      </c>
      <c r="G77" s="25">
        <f t="shared" si="1"/>
        <v>150000</v>
      </c>
    </row>
    <row r="78" spans="1:7" ht="30" customHeight="1" x14ac:dyDescent="0.15">
      <c r="A78" s="94"/>
      <c r="B78" s="94"/>
      <c r="C78" s="35" t="s">
        <v>46</v>
      </c>
      <c r="D78" s="23"/>
      <c r="E78" s="24">
        <v>1350000</v>
      </c>
      <c r="F78" s="24">
        <v>0</v>
      </c>
      <c r="G78" s="25">
        <f t="shared" si="1"/>
        <v>1350000</v>
      </c>
    </row>
    <row r="79" spans="1:7" ht="30" customHeight="1" x14ac:dyDescent="0.15">
      <c r="A79" s="94"/>
      <c r="B79" s="94"/>
      <c r="C79" s="35" t="s">
        <v>66</v>
      </c>
      <c r="D79" s="23"/>
      <c r="E79" s="24"/>
      <c r="F79" s="24">
        <v>0</v>
      </c>
      <c r="G79" s="25">
        <f t="shared" si="1"/>
        <v>0</v>
      </c>
    </row>
    <row r="80" spans="1:7" ht="30" customHeight="1" x14ac:dyDescent="0.15">
      <c r="A80" s="94"/>
      <c r="B80" s="94"/>
      <c r="C80" s="35" t="s">
        <v>67</v>
      </c>
      <c r="D80" s="23"/>
      <c r="E80" s="24">
        <v>4000000</v>
      </c>
      <c r="F80" s="24">
        <v>0</v>
      </c>
      <c r="G80" s="25">
        <f t="shared" si="1"/>
        <v>4000000</v>
      </c>
    </row>
    <row r="81" spans="1:7" ht="30" customHeight="1" x14ac:dyDescent="0.15">
      <c r="A81" s="94"/>
      <c r="B81" s="94"/>
      <c r="C81" s="35" t="s">
        <v>68</v>
      </c>
      <c r="D81" s="23"/>
      <c r="E81" s="24">
        <f>SUM(E82)</f>
        <v>400000</v>
      </c>
      <c r="F81" s="24">
        <f>SUM(F82)</f>
        <v>0</v>
      </c>
      <c r="G81" s="25">
        <f t="shared" si="1"/>
        <v>400000</v>
      </c>
    </row>
    <row r="82" spans="1:7" ht="30" customHeight="1" x14ac:dyDescent="0.15">
      <c r="A82" s="94"/>
      <c r="B82" s="94"/>
      <c r="C82" s="47" t="s">
        <v>69</v>
      </c>
      <c r="D82" s="38"/>
      <c r="E82" s="39">
        <v>400000</v>
      </c>
      <c r="F82" s="39">
        <v>0</v>
      </c>
      <c r="G82" s="40">
        <f t="shared" si="1"/>
        <v>400000</v>
      </c>
    </row>
    <row r="83" spans="1:7" ht="30" customHeight="1" x14ac:dyDescent="0.15">
      <c r="A83" s="94"/>
      <c r="B83" s="95"/>
      <c r="C83" s="34" t="s">
        <v>70</v>
      </c>
      <c r="D83" s="20"/>
      <c r="E83" s="21">
        <f>SUM(E23,E32,E56,E80,E81)</f>
        <v>232440000</v>
      </c>
      <c r="F83" s="21">
        <f>SUM(F23,F32,F56,F80,F81)</f>
        <v>-1904000</v>
      </c>
      <c r="G83" s="22">
        <f t="shared" si="1"/>
        <v>230536000</v>
      </c>
    </row>
    <row r="84" spans="1:7" ht="30" customHeight="1" x14ac:dyDescent="0.15">
      <c r="A84" s="95"/>
      <c r="B84" s="36"/>
      <c r="C84" s="33" t="s">
        <v>71</v>
      </c>
      <c r="D84" s="33"/>
      <c r="E84" s="26">
        <f>E22-E83</f>
        <v>39443000</v>
      </c>
      <c r="F84" s="26">
        <f>F22-F83</f>
        <v>-5396000</v>
      </c>
      <c r="G84" s="27">
        <f t="shared" si="1"/>
        <v>34047000</v>
      </c>
    </row>
    <row r="85" spans="1:7" ht="30" customHeight="1" x14ac:dyDescent="0.15">
      <c r="A85" s="93" t="s">
        <v>125</v>
      </c>
      <c r="B85" s="93" t="s">
        <v>124</v>
      </c>
      <c r="C85" s="20" t="s">
        <v>72</v>
      </c>
      <c r="D85" s="20"/>
      <c r="E85" s="21">
        <f>SUM(E86:E87)</f>
        <v>0</v>
      </c>
      <c r="F85" s="21">
        <f>SUM(F86:F87)</f>
        <v>0</v>
      </c>
      <c r="G85" s="22">
        <f t="shared" si="1"/>
        <v>0</v>
      </c>
    </row>
    <row r="86" spans="1:7" ht="30" customHeight="1" x14ac:dyDescent="0.15">
      <c r="A86" s="94"/>
      <c r="B86" s="94"/>
      <c r="C86" s="23" t="s">
        <v>129</v>
      </c>
      <c r="D86" s="23"/>
      <c r="E86" s="24"/>
      <c r="F86" s="24">
        <v>0</v>
      </c>
      <c r="G86" s="25">
        <f t="shared" si="1"/>
        <v>0</v>
      </c>
    </row>
    <row r="87" spans="1:7" ht="30" customHeight="1" x14ac:dyDescent="0.15">
      <c r="A87" s="94"/>
      <c r="B87" s="94"/>
      <c r="C87" s="23" t="s">
        <v>73</v>
      </c>
      <c r="D87" s="23"/>
      <c r="E87" s="24"/>
      <c r="F87" s="24">
        <v>0</v>
      </c>
      <c r="G87" s="25">
        <f t="shared" si="1"/>
        <v>0</v>
      </c>
    </row>
    <row r="88" spans="1:7" ht="30" customHeight="1" x14ac:dyDescent="0.15">
      <c r="A88" s="94"/>
      <c r="B88" s="94"/>
      <c r="C88" s="23" t="s">
        <v>74</v>
      </c>
      <c r="D88" s="23"/>
      <c r="E88" s="24">
        <f>SUM(E89)</f>
        <v>0</v>
      </c>
      <c r="F88" s="24">
        <f>SUM(F89)</f>
        <v>0</v>
      </c>
      <c r="G88" s="25">
        <f t="shared" si="1"/>
        <v>0</v>
      </c>
    </row>
    <row r="89" spans="1:7" ht="30" customHeight="1" x14ac:dyDescent="0.15">
      <c r="A89" s="94"/>
      <c r="B89" s="94"/>
      <c r="C89" s="23" t="s">
        <v>75</v>
      </c>
      <c r="D89" s="23"/>
      <c r="E89" s="24"/>
      <c r="F89" s="24">
        <v>0</v>
      </c>
      <c r="G89" s="25">
        <f t="shared" si="1"/>
        <v>0</v>
      </c>
    </row>
    <row r="90" spans="1:7" ht="30" customHeight="1" x14ac:dyDescent="0.15">
      <c r="A90" s="94"/>
      <c r="B90" s="94"/>
      <c r="C90" s="23" t="s">
        <v>76</v>
      </c>
      <c r="D90" s="23"/>
      <c r="E90" s="24">
        <v>0</v>
      </c>
      <c r="F90" s="24">
        <v>0</v>
      </c>
      <c r="G90" s="25">
        <f t="shared" si="1"/>
        <v>0</v>
      </c>
    </row>
    <row r="91" spans="1:7" ht="30" customHeight="1" x14ac:dyDescent="0.15">
      <c r="A91" s="94"/>
      <c r="B91" s="95"/>
      <c r="C91" s="32" t="s">
        <v>77</v>
      </c>
      <c r="D91" s="33"/>
      <c r="E91" s="26">
        <f>SUM(E85,E88,E90)</f>
        <v>0</v>
      </c>
      <c r="F91" s="26">
        <f>SUM(F85,F88,F90)</f>
        <v>0</v>
      </c>
      <c r="G91" s="27">
        <f t="shared" si="1"/>
        <v>0</v>
      </c>
    </row>
    <row r="92" spans="1:7" ht="30" customHeight="1" x14ac:dyDescent="0.15">
      <c r="A92" s="94"/>
      <c r="B92" s="93" t="s">
        <v>123</v>
      </c>
      <c r="C92" s="20" t="s">
        <v>78</v>
      </c>
      <c r="D92" s="20"/>
      <c r="E92" s="21">
        <v>30000000</v>
      </c>
      <c r="F92" s="21">
        <v>800000</v>
      </c>
      <c r="G92" s="22">
        <f t="shared" si="1"/>
        <v>30800000</v>
      </c>
    </row>
    <row r="93" spans="1:7" ht="30" customHeight="1" x14ac:dyDescent="0.15">
      <c r="A93" s="94"/>
      <c r="B93" s="94"/>
      <c r="C93" s="23" t="s">
        <v>79</v>
      </c>
      <c r="D93" s="23"/>
      <c r="E93" s="46">
        <f>SUM(E94:E98)</f>
        <v>0</v>
      </c>
      <c r="F93" s="46">
        <f>SUM(F94:F98)</f>
        <v>150000</v>
      </c>
      <c r="G93" s="25">
        <f t="shared" si="1"/>
        <v>150000</v>
      </c>
    </row>
    <row r="94" spans="1:7" ht="30" customHeight="1" x14ac:dyDescent="0.15">
      <c r="A94" s="94"/>
      <c r="B94" s="94"/>
      <c r="C94" s="23" t="s">
        <v>80</v>
      </c>
      <c r="D94" s="23"/>
      <c r="E94" s="24"/>
      <c r="F94" s="24">
        <v>0</v>
      </c>
      <c r="G94" s="25">
        <f t="shared" si="1"/>
        <v>0</v>
      </c>
    </row>
    <row r="95" spans="1:7" ht="30" customHeight="1" x14ac:dyDescent="0.15">
      <c r="A95" s="94"/>
      <c r="B95" s="94"/>
      <c r="C95" s="23" t="s">
        <v>81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4"/>
      <c r="B96" s="94"/>
      <c r="C96" s="23" t="s">
        <v>82</v>
      </c>
      <c r="D96" s="23"/>
      <c r="E96" s="24"/>
      <c r="F96" s="24">
        <v>0</v>
      </c>
      <c r="G96" s="25">
        <f t="shared" si="1"/>
        <v>0</v>
      </c>
    </row>
    <row r="97" spans="1:7" ht="30" customHeight="1" x14ac:dyDescent="0.15">
      <c r="A97" s="94"/>
      <c r="B97" s="94"/>
      <c r="C97" s="23" t="s">
        <v>83</v>
      </c>
      <c r="D97" s="23"/>
      <c r="E97" s="24"/>
      <c r="F97" s="24">
        <v>0</v>
      </c>
      <c r="G97" s="25">
        <f t="shared" si="1"/>
        <v>0</v>
      </c>
    </row>
    <row r="98" spans="1:7" ht="30" customHeight="1" x14ac:dyDescent="0.15">
      <c r="A98" s="94"/>
      <c r="B98" s="94"/>
      <c r="C98" s="23" t="s">
        <v>84</v>
      </c>
      <c r="D98" s="23"/>
      <c r="E98" s="24"/>
      <c r="F98" s="24">
        <v>150000</v>
      </c>
      <c r="G98" s="25">
        <f t="shared" si="1"/>
        <v>150000</v>
      </c>
    </row>
    <row r="99" spans="1:7" ht="30" customHeight="1" x14ac:dyDescent="0.15">
      <c r="A99" s="94"/>
      <c r="B99" s="95"/>
      <c r="C99" s="33" t="s">
        <v>85</v>
      </c>
      <c r="D99" s="33"/>
      <c r="E99" s="26">
        <f>SUM(E92,E93)</f>
        <v>30000000</v>
      </c>
      <c r="F99" s="26">
        <f>SUM(F92,F93)</f>
        <v>950000</v>
      </c>
      <c r="G99" s="27">
        <f t="shared" si="1"/>
        <v>30950000</v>
      </c>
    </row>
    <row r="100" spans="1:7" ht="42" customHeight="1" x14ac:dyDescent="0.15">
      <c r="A100" s="37"/>
      <c r="B100" s="36"/>
      <c r="C100" s="38" t="s">
        <v>86</v>
      </c>
      <c r="D100" s="38"/>
      <c r="E100" s="39">
        <f>E91-E99</f>
        <v>-30000000</v>
      </c>
      <c r="F100" s="39">
        <f>F91-F99</f>
        <v>-950000</v>
      </c>
      <c r="G100" s="40">
        <f t="shared" si="1"/>
        <v>-30950000</v>
      </c>
    </row>
    <row r="101" spans="1:7" ht="30" customHeight="1" x14ac:dyDescent="0.15">
      <c r="A101" s="96" t="s">
        <v>126</v>
      </c>
      <c r="B101" s="93" t="s">
        <v>124</v>
      </c>
      <c r="C101" s="20" t="s">
        <v>87</v>
      </c>
      <c r="D101" s="20"/>
      <c r="E101" s="45">
        <f>SUM(E102)</f>
        <v>800000</v>
      </c>
      <c r="F101" s="45">
        <f>SUM(F102)</f>
        <v>0</v>
      </c>
      <c r="G101" s="22">
        <f t="shared" si="1"/>
        <v>800000</v>
      </c>
    </row>
    <row r="102" spans="1:7" ht="30" customHeight="1" x14ac:dyDescent="0.15">
      <c r="A102" s="97"/>
      <c r="B102" s="94"/>
      <c r="C102" s="23" t="s">
        <v>88</v>
      </c>
      <c r="D102" s="23"/>
      <c r="E102" s="24">
        <v>800000</v>
      </c>
      <c r="F102" s="24">
        <v>0</v>
      </c>
      <c r="G102" s="25">
        <f t="shared" si="1"/>
        <v>800000</v>
      </c>
    </row>
    <row r="103" spans="1:7" ht="30" customHeight="1" x14ac:dyDescent="0.15">
      <c r="A103" s="97"/>
      <c r="B103" s="94"/>
      <c r="C103" s="23" t="s">
        <v>106</v>
      </c>
      <c r="D103" s="23"/>
      <c r="E103" s="46">
        <v>20000000</v>
      </c>
      <c r="F103" s="24">
        <v>-20000000</v>
      </c>
      <c r="G103" s="25">
        <f t="shared" si="1"/>
        <v>0</v>
      </c>
    </row>
    <row r="104" spans="1:7" ht="30" customHeight="1" x14ac:dyDescent="0.15">
      <c r="A104" s="97"/>
      <c r="B104" s="94"/>
      <c r="C104" s="23" t="s">
        <v>89</v>
      </c>
      <c r="D104" s="23"/>
      <c r="E104" s="46">
        <f>SUM(E105)</f>
        <v>0</v>
      </c>
      <c r="F104" s="46">
        <f>SUM(F105)</f>
        <v>0</v>
      </c>
      <c r="G104" s="25">
        <f t="shared" si="1"/>
        <v>0</v>
      </c>
    </row>
    <row r="105" spans="1:7" ht="30" customHeight="1" x14ac:dyDescent="0.15">
      <c r="A105" s="97"/>
      <c r="B105" s="94"/>
      <c r="C105" s="23" t="s">
        <v>90</v>
      </c>
      <c r="D105" s="23"/>
      <c r="E105" s="24"/>
      <c r="F105" s="24">
        <v>0</v>
      </c>
      <c r="G105" s="25">
        <f t="shared" si="1"/>
        <v>0</v>
      </c>
    </row>
    <row r="106" spans="1:7" ht="30" customHeight="1" x14ac:dyDescent="0.15">
      <c r="A106" s="97"/>
      <c r="B106" s="95"/>
      <c r="C106" s="33" t="s">
        <v>91</v>
      </c>
      <c r="D106" s="33"/>
      <c r="E106" s="26">
        <f>SUM(E101,E103,E104)</f>
        <v>20800000</v>
      </c>
      <c r="F106" s="26">
        <f>SUM(F101,F103,F104)</f>
        <v>-20000000</v>
      </c>
      <c r="G106" s="27">
        <f t="shared" si="1"/>
        <v>800000</v>
      </c>
    </row>
    <row r="107" spans="1:7" ht="30" customHeight="1" x14ac:dyDescent="0.15">
      <c r="A107" s="97"/>
      <c r="B107" s="93" t="s">
        <v>123</v>
      </c>
      <c r="C107" s="20" t="s">
        <v>92</v>
      </c>
      <c r="D107" s="20"/>
      <c r="E107" s="45">
        <f>SUM(E108)</f>
        <v>900000</v>
      </c>
      <c r="F107" s="45">
        <f>SUM(F108)</f>
        <v>1200000</v>
      </c>
      <c r="G107" s="22">
        <f t="shared" si="1"/>
        <v>2100000</v>
      </c>
    </row>
    <row r="108" spans="1:7" ht="30" customHeight="1" x14ac:dyDescent="0.15">
      <c r="A108" s="97"/>
      <c r="B108" s="94"/>
      <c r="C108" s="23" t="s">
        <v>93</v>
      </c>
      <c r="D108" s="23"/>
      <c r="E108" s="24">
        <v>900000</v>
      </c>
      <c r="F108" s="24">
        <v>1200000</v>
      </c>
      <c r="G108" s="25">
        <f t="shared" si="1"/>
        <v>2100000</v>
      </c>
    </row>
    <row r="109" spans="1:7" ht="30" customHeight="1" x14ac:dyDescent="0.15">
      <c r="A109" s="97"/>
      <c r="B109" s="94"/>
      <c r="C109" s="23" t="s">
        <v>94</v>
      </c>
      <c r="D109" s="23"/>
      <c r="E109" s="46">
        <v>1500000</v>
      </c>
      <c r="F109" s="24">
        <v>-1500000</v>
      </c>
      <c r="G109" s="25">
        <f t="shared" si="1"/>
        <v>0</v>
      </c>
    </row>
    <row r="110" spans="1:7" ht="30" customHeight="1" x14ac:dyDescent="0.15">
      <c r="A110" s="97"/>
      <c r="B110" s="94"/>
      <c r="C110" s="23" t="s">
        <v>95</v>
      </c>
      <c r="D110" s="23"/>
      <c r="E110" s="46">
        <f>SUM(E111)</f>
        <v>1000000</v>
      </c>
      <c r="F110" s="46">
        <f>SUM(F111)</f>
        <v>-1000000</v>
      </c>
      <c r="G110" s="25">
        <f t="shared" si="1"/>
        <v>0</v>
      </c>
    </row>
    <row r="111" spans="1:7" ht="30" customHeight="1" x14ac:dyDescent="0.15">
      <c r="A111" s="97"/>
      <c r="B111" s="94"/>
      <c r="C111" s="23" t="s">
        <v>96</v>
      </c>
      <c r="D111" s="23"/>
      <c r="E111" s="24">
        <v>1000000</v>
      </c>
      <c r="F111" s="24">
        <v>-1000000</v>
      </c>
      <c r="G111" s="25">
        <f t="shared" si="1"/>
        <v>0</v>
      </c>
    </row>
    <row r="112" spans="1:7" ht="30" customHeight="1" x14ac:dyDescent="0.15">
      <c r="A112" s="97"/>
      <c r="B112" s="95"/>
      <c r="C112" s="33" t="s">
        <v>97</v>
      </c>
      <c r="D112" s="33"/>
      <c r="E112" s="26">
        <f>SUM(E107,E109,E110)</f>
        <v>3400000</v>
      </c>
      <c r="F112" s="26">
        <f>SUM(F107,F109,F110)</f>
        <v>-1300000</v>
      </c>
      <c r="G112" s="27">
        <f t="shared" si="1"/>
        <v>2100000</v>
      </c>
    </row>
    <row r="113" spans="1:7" ht="30" customHeight="1" x14ac:dyDescent="0.15">
      <c r="A113" s="98"/>
      <c r="B113" s="90" t="s">
        <v>98</v>
      </c>
      <c r="C113" s="91"/>
      <c r="D113" s="92"/>
      <c r="E113" s="26">
        <f>E106-E112</f>
        <v>17400000</v>
      </c>
      <c r="F113" s="26">
        <f>F106-F112</f>
        <v>-18700000</v>
      </c>
      <c r="G113" s="27">
        <f t="shared" si="1"/>
        <v>-1300000</v>
      </c>
    </row>
    <row r="114" spans="1:7" ht="48" customHeight="1" x14ac:dyDescent="0.15">
      <c r="A114" s="41"/>
      <c r="B114" s="42"/>
      <c r="C114" s="20" t="s">
        <v>99</v>
      </c>
      <c r="D114" s="20"/>
      <c r="E114" s="21"/>
      <c r="F114" s="21">
        <v>0</v>
      </c>
      <c r="G114" s="22">
        <f t="shared" si="1"/>
        <v>0</v>
      </c>
    </row>
    <row r="115" spans="1:7" ht="30" customHeight="1" x14ac:dyDescent="0.15">
      <c r="A115" s="90" t="s">
        <v>100</v>
      </c>
      <c r="B115" s="91"/>
      <c r="C115" s="91"/>
      <c r="D115" s="92"/>
      <c r="E115" s="26">
        <f>E84+E100+E113-E114</f>
        <v>26843000</v>
      </c>
      <c r="F115" s="26">
        <f>F84+F100+F113-F114</f>
        <v>-25046000</v>
      </c>
      <c r="G115" s="27">
        <f t="shared" si="1"/>
        <v>1797000</v>
      </c>
    </row>
    <row r="116" spans="1:7" ht="30" customHeight="1" x14ac:dyDescent="0.15">
      <c r="A116" s="43"/>
      <c r="B116" s="43"/>
      <c r="C116" s="43"/>
      <c r="D116" s="43"/>
      <c r="E116" s="23"/>
      <c r="F116" s="23"/>
      <c r="G116" s="44"/>
    </row>
    <row r="117" spans="1:7" ht="30" customHeight="1" x14ac:dyDescent="0.15">
      <c r="A117" s="90" t="s">
        <v>101</v>
      </c>
      <c r="B117" s="91"/>
      <c r="C117" s="91"/>
      <c r="D117" s="92"/>
      <c r="E117" s="26">
        <v>51547756</v>
      </c>
      <c r="F117" s="26"/>
      <c r="G117" s="27">
        <f>E117-F117</f>
        <v>51547756</v>
      </c>
    </row>
    <row r="118" spans="1:7" ht="30" customHeight="1" x14ac:dyDescent="0.15">
      <c r="A118" s="90" t="s">
        <v>102</v>
      </c>
      <c r="B118" s="91"/>
      <c r="C118" s="91"/>
      <c r="D118" s="92"/>
      <c r="E118" s="26">
        <f>E115+E117</f>
        <v>78390756</v>
      </c>
      <c r="F118" s="26">
        <f>F115+F117</f>
        <v>-25046000</v>
      </c>
      <c r="G118" s="27">
        <f>SUM(E118:F118)</f>
        <v>53344756</v>
      </c>
    </row>
  </sheetData>
  <mergeCells count="17">
    <mergeCell ref="A118:D118"/>
    <mergeCell ref="A117:D117"/>
    <mergeCell ref="A4:D4"/>
    <mergeCell ref="A5:A84"/>
    <mergeCell ref="B5:B22"/>
    <mergeCell ref="C22:D22"/>
    <mergeCell ref="B23:B83"/>
    <mergeCell ref="A101:A113"/>
    <mergeCell ref="B101:B106"/>
    <mergeCell ref="B107:B112"/>
    <mergeCell ref="B113:D113"/>
    <mergeCell ref="A115:D115"/>
    <mergeCell ref="A1:G1"/>
    <mergeCell ref="A2:G2"/>
    <mergeCell ref="A85:A99"/>
    <mergeCell ref="B85:B91"/>
    <mergeCell ref="B92:B9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103" zoomScaleNormal="100" workbookViewId="0">
      <selection activeCell="F120" sqref="F120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8" width="19.75" style="1" customWidth="1"/>
    <col min="9" max="16384" width="9" style="1"/>
  </cols>
  <sheetData>
    <row r="1" spans="1:7" s="3" customFormat="1" ht="30" customHeight="1" x14ac:dyDescent="0.15">
      <c r="A1" s="87" t="s">
        <v>111</v>
      </c>
      <c r="B1" s="88"/>
      <c r="C1" s="88"/>
      <c r="D1" s="88"/>
      <c r="E1" s="88"/>
      <c r="F1" s="88"/>
      <c r="G1" s="88"/>
    </row>
    <row r="2" spans="1:7" s="3" customFormat="1" ht="17.25" customHeight="1" x14ac:dyDescent="0.15">
      <c r="A2" s="89" t="str">
        <f>全体!A2</f>
        <v>(自　平成29年4月1日　　至　平成30年3月31日)</v>
      </c>
      <c r="B2" s="89"/>
      <c r="C2" s="89"/>
      <c r="D2" s="89"/>
      <c r="E2" s="89"/>
      <c r="F2" s="89"/>
      <c r="G2" s="89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128</v>
      </c>
    </row>
    <row r="4" spans="1:7" ht="30" customHeight="1" x14ac:dyDescent="0.15">
      <c r="A4" s="90" t="s">
        <v>105</v>
      </c>
      <c r="B4" s="91"/>
      <c r="C4" s="91"/>
      <c r="D4" s="92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3" t="s">
        <v>104</v>
      </c>
      <c r="B5" s="93" t="s">
        <v>122</v>
      </c>
      <c r="C5" s="20" t="s">
        <v>0</v>
      </c>
      <c r="D5" s="20"/>
      <c r="E5" s="45">
        <f>SUM(E6,E7,E10,E11,E12)</f>
        <v>39199000</v>
      </c>
      <c r="F5" s="45">
        <f>SUM(F6,F7,F10,F11,F12)</f>
        <v>-28199000</v>
      </c>
      <c r="G5" s="22">
        <f>SUM(E5:F5)</f>
        <v>11000000</v>
      </c>
    </row>
    <row r="6" spans="1:7" ht="30" customHeight="1" x14ac:dyDescent="0.15">
      <c r="A6" s="94"/>
      <c r="B6" s="94"/>
      <c r="C6" s="23" t="s">
        <v>1</v>
      </c>
      <c r="D6" s="23"/>
      <c r="E6" s="24">
        <v>28446000</v>
      </c>
      <c r="F6" s="24">
        <v>-17446000</v>
      </c>
      <c r="G6" s="25">
        <f t="shared" ref="G6:G69" si="0">SUM(E6:F6)</f>
        <v>11000000</v>
      </c>
    </row>
    <row r="7" spans="1:7" ht="30" customHeight="1" x14ac:dyDescent="0.15">
      <c r="A7" s="94"/>
      <c r="B7" s="94"/>
      <c r="C7" s="23" t="s">
        <v>2</v>
      </c>
      <c r="D7" s="23"/>
      <c r="E7" s="46">
        <f>SUM(E8,E9)</f>
        <v>10753000</v>
      </c>
      <c r="F7" s="46">
        <f>SUM(F8,F9)</f>
        <v>-10753000</v>
      </c>
      <c r="G7" s="25">
        <f t="shared" si="0"/>
        <v>0</v>
      </c>
    </row>
    <row r="8" spans="1:7" ht="30" customHeight="1" x14ac:dyDescent="0.15">
      <c r="A8" s="94"/>
      <c r="B8" s="94"/>
      <c r="C8" s="23" t="s">
        <v>3</v>
      </c>
      <c r="D8" s="23"/>
      <c r="E8" s="24">
        <v>7187000</v>
      </c>
      <c r="F8" s="24">
        <v>-7187000</v>
      </c>
      <c r="G8" s="25">
        <f t="shared" si="0"/>
        <v>0</v>
      </c>
    </row>
    <row r="9" spans="1:7" ht="30" customHeight="1" x14ac:dyDescent="0.15">
      <c r="A9" s="94"/>
      <c r="B9" s="94"/>
      <c r="C9" s="23" t="s">
        <v>4</v>
      </c>
      <c r="D9" s="23"/>
      <c r="E9" s="24">
        <v>3566000</v>
      </c>
      <c r="F9" s="24">
        <v>-3566000</v>
      </c>
      <c r="G9" s="25">
        <f t="shared" si="0"/>
        <v>0</v>
      </c>
    </row>
    <row r="10" spans="1:7" ht="30" customHeight="1" x14ac:dyDescent="0.15">
      <c r="A10" s="94"/>
      <c r="B10" s="94"/>
      <c r="C10" s="23" t="s">
        <v>5</v>
      </c>
      <c r="D10" s="23"/>
      <c r="E10" s="24">
        <v>0</v>
      </c>
      <c r="F10" s="24">
        <v>0</v>
      </c>
      <c r="G10" s="25">
        <f t="shared" si="0"/>
        <v>0</v>
      </c>
    </row>
    <row r="11" spans="1:7" ht="30" customHeight="1" x14ac:dyDescent="0.15">
      <c r="A11" s="94"/>
      <c r="B11" s="94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4"/>
      <c r="B12" s="94"/>
      <c r="C12" s="23" t="s">
        <v>7</v>
      </c>
      <c r="D12" s="23"/>
      <c r="E12" s="24">
        <v>0</v>
      </c>
      <c r="F12" s="24">
        <v>0</v>
      </c>
      <c r="G12" s="25">
        <f t="shared" si="0"/>
        <v>0</v>
      </c>
    </row>
    <row r="13" spans="1:7" ht="30" customHeight="1" x14ac:dyDescent="0.15">
      <c r="A13" s="94"/>
      <c r="B13" s="94"/>
      <c r="C13" s="23" t="s">
        <v>8</v>
      </c>
      <c r="D13" s="23"/>
      <c r="E13" s="46">
        <f>SUM(E14)</f>
        <v>0</v>
      </c>
      <c r="F13" s="46">
        <f>SUM(F14)</f>
        <v>0</v>
      </c>
      <c r="G13" s="25">
        <f t="shared" si="0"/>
        <v>0</v>
      </c>
    </row>
    <row r="14" spans="1:7" ht="30" customHeight="1" x14ac:dyDescent="0.15">
      <c r="A14" s="94"/>
      <c r="B14" s="94"/>
      <c r="C14" s="23" t="s">
        <v>9</v>
      </c>
      <c r="D14" s="23"/>
      <c r="E14" s="24"/>
      <c r="F14" s="24">
        <v>0</v>
      </c>
      <c r="G14" s="25">
        <f t="shared" si="0"/>
        <v>0</v>
      </c>
    </row>
    <row r="15" spans="1:7" ht="30" customHeight="1" x14ac:dyDescent="0.15">
      <c r="A15" s="94"/>
      <c r="B15" s="94"/>
      <c r="C15" s="23" t="s">
        <v>10</v>
      </c>
      <c r="D15" s="23"/>
      <c r="E15" s="46">
        <f>SUM(E16)</f>
        <v>0</v>
      </c>
      <c r="F15" s="46">
        <f>SUM(F16)</f>
        <v>0</v>
      </c>
      <c r="G15" s="25">
        <f t="shared" si="0"/>
        <v>0</v>
      </c>
    </row>
    <row r="16" spans="1:7" ht="30" customHeight="1" x14ac:dyDescent="0.15">
      <c r="A16" s="94"/>
      <c r="B16" s="94"/>
      <c r="C16" s="23" t="s">
        <v>7</v>
      </c>
      <c r="D16" s="23"/>
      <c r="E16" s="24"/>
      <c r="F16" s="24">
        <v>0</v>
      </c>
      <c r="G16" s="25">
        <f t="shared" si="0"/>
        <v>0</v>
      </c>
    </row>
    <row r="17" spans="1:7" ht="30" customHeight="1" x14ac:dyDescent="0.15">
      <c r="A17" s="94"/>
      <c r="B17" s="94"/>
      <c r="C17" s="23" t="s">
        <v>11</v>
      </c>
      <c r="D17" s="23"/>
      <c r="E17" s="46">
        <v>0</v>
      </c>
      <c r="F17" s="24">
        <v>0</v>
      </c>
      <c r="G17" s="25">
        <f t="shared" si="0"/>
        <v>0</v>
      </c>
    </row>
    <row r="18" spans="1:7" ht="30" customHeight="1" x14ac:dyDescent="0.15">
      <c r="A18" s="94"/>
      <c r="B18" s="94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7" ht="30" customHeight="1" x14ac:dyDescent="0.15">
      <c r="A19" s="94"/>
      <c r="B19" s="94"/>
      <c r="C19" s="23" t="s">
        <v>12</v>
      </c>
      <c r="D19" s="23"/>
      <c r="E19" s="46"/>
      <c r="F19" s="24">
        <v>0</v>
      </c>
      <c r="G19" s="25">
        <f t="shared" si="0"/>
        <v>0</v>
      </c>
    </row>
    <row r="20" spans="1:7" ht="30" customHeight="1" x14ac:dyDescent="0.15">
      <c r="A20" s="94"/>
      <c r="B20" s="94"/>
      <c r="C20" s="23" t="s">
        <v>13</v>
      </c>
      <c r="D20" s="23"/>
      <c r="E20" s="46">
        <f>SUM(E21)</f>
        <v>0</v>
      </c>
      <c r="F20" s="46">
        <f>SUM(F21)</f>
        <v>0</v>
      </c>
      <c r="G20" s="25">
        <f t="shared" si="0"/>
        <v>0</v>
      </c>
    </row>
    <row r="21" spans="1:7" ht="30" customHeight="1" x14ac:dyDescent="0.15">
      <c r="A21" s="94"/>
      <c r="B21" s="94"/>
      <c r="C21" s="23" t="s">
        <v>14</v>
      </c>
      <c r="D21" s="23"/>
      <c r="E21" s="24"/>
      <c r="F21" s="24">
        <v>0</v>
      </c>
      <c r="G21" s="25">
        <f t="shared" si="0"/>
        <v>0</v>
      </c>
    </row>
    <row r="22" spans="1:7" ht="30" customHeight="1" x14ac:dyDescent="0.15">
      <c r="A22" s="94"/>
      <c r="B22" s="95"/>
      <c r="C22" s="90" t="s">
        <v>103</v>
      </c>
      <c r="D22" s="92"/>
      <c r="E22" s="26">
        <f>SUM(E5,,E13,E15,E17,E18,E19,E20)</f>
        <v>39199000</v>
      </c>
      <c r="F22" s="26">
        <f>SUM(F5,,F13,F15,F17,F18,F19,F20)</f>
        <v>-28199000</v>
      </c>
      <c r="G22" s="27">
        <f t="shared" si="0"/>
        <v>11000000</v>
      </c>
    </row>
    <row r="23" spans="1:7" ht="30" customHeight="1" x14ac:dyDescent="0.15">
      <c r="A23" s="94"/>
      <c r="B23" s="93" t="s">
        <v>123</v>
      </c>
      <c r="C23" s="72" t="s">
        <v>15</v>
      </c>
      <c r="D23" s="73"/>
      <c r="E23" s="51">
        <f>SUM(E24:E31)</f>
        <v>34250000</v>
      </c>
      <c r="F23" s="51">
        <f>SUM(F24:F31)</f>
        <v>-2420000</v>
      </c>
      <c r="G23" s="74">
        <f t="shared" si="0"/>
        <v>31830000</v>
      </c>
    </row>
    <row r="24" spans="1:7" s="61" customFormat="1" ht="30" customHeight="1" x14ac:dyDescent="0.15">
      <c r="A24" s="94"/>
      <c r="B24" s="94"/>
      <c r="C24" s="58" t="s">
        <v>108</v>
      </c>
      <c r="D24" s="59"/>
      <c r="E24" s="48"/>
      <c r="F24" s="48">
        <v>0</v>
      </c>
      <c r="G24" s="25">
        <f t="shared" si="0"/>
        <v>0</v>
      </c>
    </row>
    <row r="25" spans="1:7" ht="30" customHeight="1" x14ac:dyDescent="0.15">
      <c r="A25" s="94"/>
      <c r="B25" s="94"/>
      <c r="C25" s="35" t="s">
        <v>17</v>
      </c>
      <c r="D25" s="23"/>
      <c r="E25" s="24">
        <v>26580000</v>
      </c>
      <c r="F25" s="24">
        <v>0</v>
      </c>
      <c r="G25" s="25">
        <f t="shared" si="0"/>
        <v>26580000</v>
      </c>
    </row>
    <row r="26" spans="1:7" ht="30" customHeight="1" x14ac:dyDescent="0.15">
      <c r="A26" s="94"/>
      <c r="B26" s="94"/>
      <c r="C26" s="35" t="s">
        <v>18</v>
      </c>
      <c r="D26" s="23"/>
      <c r="E26" s="24">
        <v>2270000</v>
      </c>
      <c r="F26" s="24">
        <v>-750000</v>
      </c>
      <c r="G26" s="25">
        <f t="shared" si="0"/>
        <v>1520000</v>
      </c>
    </row>
    <row r="27" spans="1:7" ht="30" customHeight="1" x14ac:dyDescent="0.15">
      <c r="A27" s="94"/>
      <c r="B27" s="94"/>
      <c r="C27" s="35" t="s">
        <v>19</v>
      </c>
      <c r="D27" s="23"/>
      <c r="E27" s="24">
        <v>670000</v>
      </c>
      <c r="F27" s="24">
        <v>300000</v>
      </c>
      <c r="G27" s="25">
        <f t="shared" si="0"/>
        <v>970000</v>
      </c>
    </row>
    <row r="28" spans="1:7" ht="30" customHeight="1" x14ac:dyDescent="0.15">
      <c r="A28" s="94"/>
      <c r="B28" s="94"/>
      <c r="C28" s="35" t="s">
        <v>20</v>
      </c>
      <c r="D28" s="23"/>
      <c r="E28" s="24">
        <v>0</v>
      </c>
      <c r="F28" s="24">
        <v>0</v>
      </c>
      <c r="G28" s="25">
        <f t="shared" si="0"/>
        <v>0</v>
      </c>
    </row>
    <row r="29" spans="1:7" ht="30" customHeight="1" x14ac:dyDescent="0.15">
      <c r="A29" s="94"/>
      <c r="B29" s="94"/>
      <c r="C29" s="35" t="s">
        <v>21</v>
      </c>
      <c r="D29" s="23"/>
      <c r="E29" s="24">
        <v>560000</v>
      </c>
      <c r="F29" s="24">
        <v>-560000</v>
      </c>
      <c r="G29" s="25">
        <f t="shared" si="0"/>
        <v>0</v>
      </c>
    </row>
    <row r="30" spans="1:7" ht="30" customHeight="1" x14ac:dyDescent="0.15">
      <c r="A30" s="94"/>
      <c r="B30" s="94"/>
      <c r="C30" s="35" t="s">
        <v>22</v>
      </c>
      <c r="D30" s="23"/>
      <c r="E30" s="24">
        <v>540000</v>
      </c>
      <c r="F30" s="24">
        <v>-240000</v>
      </c>
      <c r="G30" s="25">
        <f t="shared" si="0"/>
        <v>300000</v>
      </c>
    </row>
    <row r="31" spans="1:7" ht="30" customHeight="1" x14ac:dyDescent="0.15">
      <c r="A31" s="94"/>
      <c r="B31" s="94"/>
      <c r="C31" s="35" t="s">
        <v>23</v>
      </c>
      <c r="D31" s="23"/>
      <c r="E31" s="24">
        <v>3630000</v>
      </c>
      <c r="F31" s="24">
        <v>-1170000</v>
      </c>
      <c r="G31" s="25">
        <f t="shared" si="0"/>
        <v>2460000</v>
      </c>
    </row>
    <row r="32" spans="1:7" ht="30" customHeight="1" x14ac:dyDescent="0.15">
      <c r="A32" s="94"/>
      <c r="B32" s="94"/>
      <c r="C32" s="69" t="s">
        <v>24</v>
      </c>
      <c r="D32" s="70"/>
      <c r="E32" s="54">
        <f>SUM(E33:E55)</f>
        <v>12425000</v>
      </c>
      <c r="F32" s="54">
        <f>SUM(F33:F55)</f>
        <v>-5350000</v>
      </c>
      <c r="G32" s="77">
        <f t="shared" si="0"/>
        <v>7075000</v>
      </c>
    </row>
    <row r="33" spans="1:7" ht="30" customHeight="1" x14ac:dyDescent="0.15">
      <c r="A33" s="94"/>
      <c r="B33" s="94"/>
      <c r="C33" s="35" t="s">
        <v>25</v>
      </c>
      <c r="D33" s="23"/>
      <c r="E33" s="24">
        <v>4250000</v>
      </c>
      <c r="F33" s="24">
        <v>-1550000</v>
      </c>
      <c r="G33" s="25">
        <f t="shared" si="0"/>
        <v>2700000</v>
      </c>
    </row>
    <row r="34" spans="1:7" ht="30" customHeight="1" x14ac:dyDescent="0.15">
      <c r="A34" s="94"/>
      <c r="B34" s="94"/>
      <c r="C34" s="35" t="s">
        <v>26</v>
      </c>
      <c r="D34" s="23"/>
      <c r="E34" s="24">
        <v>2800000</v>
      </c>
      <c r="F34" s="24">
        <v>-1050000</v>
      </c>
      <c r="G34" s="25">
        <f t="shared" si="0"/>
        <v>1750000</v>
      </c>
    </row>
    <row r="35" spans="1:7" ht="30" customHeight="1" x14ac:dyDescent="0.15">
      <c r="A35" s="94"/>
      <c r="B35" s="94"/>
      <c r="C35" s="35" t="s">
        <v>27</v>
      </c>
      <c r="D35" s="23"/>
      <c r="E35" s="24">
        <v>550000</v>
      </c>
      <c r="F35" s="24">
        <v>-350000</v>
      </c>
      <c r="G35" s="25">
        <f t="shared" si="0"/>
        <v>200000</v>
      </c>
    </row>
    <row r="36" spans="1:7" ht="30" customHeight="1" x14ac:dyDescent="0.15">
      <c r="A36" s="94"/>
      <c r="B36" s="94"/>
      <c r="C36" s="35" t="s">
        <v>28</v>
      </c>
      <c r="D36" s="23"/>
      <c r="E36" s="24">
        <v>635000</v>
      </c>
      <c r="F36" s="24">
        <v>-600000</v>
      </c>
      <c r="G36" s="25">
        <f t="shared" si="0"/>
        <v>35000</v>
      </c>
    </row>
    <row r="37" spans="1:7" ht="30" customHeight="1" x14ac:dyDescent="0.15">
      <c r="A37" s="94"/>
      <c r="B37" s="94"/>
      <c r="C37" s="35" t="s">
        <v>29</v>
      </c>
      <c r="D37" s="23"/>
      <c r="E37" s="24">
        <v>350000</v>
      </c>
      <c r="F37" s="24">
        <v>-270000</v>
      </c>
      <c r="G37" s="25">
        <f t="shared" si="0"/>
        <v>80000</v>
      </c>
    </row>
    <row r="38" spans="1:7" ht="30" customHeight="1" x14ac:dyDescent="0.15">
      <c r="A38" s="94"/>
      <c r="B38" s="94"/>
      <c r="C38" s="35" t="s">
        <v>30</v>
      </c>
      <c r="D38" s="23"/>
      <c r="E38" s="24">
        <v>760000</v>
      </c>
      <c r="F38" s="24">
        <v>-600000</v>
      </c>
      <c r="G38" s="25">
        <f t="shared" si="0"/>
        <v>160000</v>
      </c>
    </row>
    <row r="39" spans="1:7" ht="30" customHeight="1" x14ac:dyDescent="0.15">
      <c r="A39" s="94"/>
      <c r="B39" s="94"/>
      <c r="C39" s="35" t="s">
        <v>31</v>
      </c>
      <c r="D39" s="23"/>
      <c r="E39" s="24">
        <v>80000</v>
      </c>
      <c r="F39" s="24">
        <v>-80000</v>
      </c>
      <c r="G39" s="25">
        <f t="shared" si="0"/>
        <v>0</v>
      </c>
    </row>
    <row r="40" spans="1:7" ht="30" customHeight="1" x14ac:dyDescent="0.15">
      <c r="A40" s="94"/>
      <c r="B40" s="94"/>
      <c r="C40" s="35" t="s">
        <v>32</v>
      </c>
      <c r="D40" s="23"/>
      <c r="E40" s="24">
        <v>100000</v>
      </c>
      <c r="F40" s="24">
        <v>-50000</v>
      </c>
      <c r="G40" s="25">
        <f t="shared" si="0"/>
        <v>50000</v>
      </c>
    </row>
    <row r="41" spans="1:7" ht="30" customHeight="1" x14ac:dyDescent="0.15">
      <c r="A41" s="94"/>
      <c r="B41" s="94"/>
      <c r="C41" s="35" t="s">
        <v>33</v>
      </c>
      <c r="D41" s="23"/>
      <c r="E41" s="24">
        <v>170000</v>
      </c>
      <c r="F41" s="24">
        <v>-120000</v>
      </c>
      <c r="G41" s="25">
        <f t="shared" si="0"/>
        <v>50000</v>
      </c>
    </row>
    <row r="42" spans="1:7" ht="30" customHeight="1" x14ac:dyDescent="0.15">
      <c r="A42" s="94"/>
      <c r="B42" s="94"/>
      <c r="C42" s="35" t="s">
        <v>34</v>
      </c>
      <c r="D42" s="23"/>
      <c r="E42" s="24"/>
      <c r="F42" s="24">
        <v>0</v>
      </c>
      <c r="G42" s="25">
        <f t="shared" si="0"/>
        <v>0</v>
      </c>
    </row>
    <row r="43" spans="1:7" ht="30" customHeight="1" x14ac:dyDescent="0.15">
      <c r="A43" s="94"/>
      <c r="B43" s="94"/>
      <c r="C43" s="35" t="s">
        <v>35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4"/>
      <c r="B44" s="94"/>
      <c r="C44" s="35" t="s">
        <v>36</v>
      </c>
      <c r="D44" s="23"/>
      <c r="E44" s="24">
        <v>1710000</v>
      </c>
      <c r="F44" s="24">
        <v>-210000</v>
      </c>
      <c r="G44" s="25">
        <f t="shared" si="0"/>
        <v>1500000</v>
      </c>
    </row>
    <row r="45" spans="1:7" ht="30" customHeight="1" x14ac:dyDescent="0.15">
      <c r="A45" s="94"/>
      <c r="B45" s="94"/>
      <c r="C45" s="35" t="s">
        <v>37</v>
      </c>
      <c r="D45" s="23"/>
      <c r="E45" s="24">
        <v>190000</v>
      </c>
      <c r="F45" s="24">
        <v>-140000</v>
      </c>
      <c r="G45" s="25">
        <f t="shared" si="0"/>
        <v>50000</v>
      </c>
    </row>
    <row r="46" spans="1:7" ht="30" customHeight="1" x14ac:dyDescent="0.15">
      <c r="A46" s="94"/>
      <c r="B46" s="94"/>
      <c r="C46" s="35" t="s">
        <v>38</v>
      </c>
      <c r="D46" s="23"/>
      <c r="E46" s="24">
        <v>110000</v>
      </c>
      <c r="F46" s="24">
        <v>90000</v>
      </c>
      <c r="G46" s="25">
        <f t="shared" si="0"/>
        <v>200000</v>
      </c>
    </row>
    <row r="47" spans="1:7" ht="30" customHeight="1" x14ac:dyDescent="0.15">
      <c r="A47" s="94"/>
      <c r="B47" s="94"/>
      <c r="C47" s="35" t="s">
        <v>39</v>
      </c>
      <c r="D47" s="23"/>
      <c r="E47" s="24"/>
      <c r="F47" s="24">
        <v>0</v>
      </c>
      <c r="G47" s="25">
        <f t="shared" si="0"/>
        <v>0</v>
      </c>
    </row>
    <row r="48" spans="1:7" ht="30" customHeight="1" x14ac:dyDescent="0.15">
      <c r="A48" s="94"/>
      <c r="B48" s="94"/>
      <c r="C48" s="35" t="s">
        <v>40</v>
      </c>
      <c r="D48" s="23"/>
      <c r="E48" s="24">
        <v>420000</v>
      </c>
      <c r="F48" s="24">
        <v>-220000</v>
      </c>
      <c r="G48" s="25">
        <f t="shared" si="0"/>
        <v>200000</v>
      </c>
    </row>
    <row r="49" spans="1:7" ht="30" customHeight="1" x14ac:dyDescent="0.15">
      <c r="A49" s="94"/>
      <c r="B49" s="94"/>
      <c r="C49" s="35" t="s">
        <v>41</v>
      </c>
      <c r="D49" s="23"/>
      <c r="E49" s="24"/>
      <c r="F49" s="24">
        <v>0</v>
      </c>
      <c r="G49" s="25">
        <f t="shared" si="0"/>
        <v>0</v>
      </c>
    </row>
    <row r="50" spans="1:7" ht="30" customHeight="1" x14ac:dyDescent="0.15">
      <c r="A50" s="94"/>
      <c r="B50" s="94"/>
      <c r="C50" s="35" t="s">
        <v>42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4"/>
      <c r="B51" s="94"/>
      <c r="C51" s="35" t="s">
        <v>43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4"/>
      <c r="B52" s="94"/>
      <c r="C52" s="35" t="s">
        <v>44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4"/>
      <c r="B53" s="94"/>
      <c r="C53" s="35" t="s">
        <v>45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4"/>
      <c r="B54" s="94"/>
      <c r="C54" s="35" t="s">
        <v>46</v>
      </c>
      <c r="D54" s="23"/>
      <c r="E54" s="24">
        <v>300000</v>
      </c>
      <c r="F54" s="24">
        <v>-200000</v>
      </c>
      <c r="G54" s="25">
        <f t="shared" si="0"/>
        <v>100000</v>
      </c>
    </row>
    <row r="55" spans="1:7" ht="30" customHeight="1" x14ac:dyDescent="0.15">
      <c r="A55" s="94"/>
      <c r="B55" s="94"/>
      <c r="C55" s="35" t="s">
        <v>47</v>
      </c>
      <c r="D55" s="23"/>
      <c r="E55" s="24"/>
      <c r="F55" s="24">
        <v>0</v>
      </c>
      <c r="G55" s="25">
        <f t="shared" si="0"/>
        <v>0</v>
      </c>
    </row>
    <row r="56" spans="1:7" ht="30" customHeight="1" x14ac:dyDescent="0.15">
      <c r="A56" s="94"/>
      <c r="B56" s="94"/>
      <c r="C56" s="66" t="s">
        <v>48</v>
      </c>
      <c r="D56" s="67"/>
      <c r="E56" s="57">
        <f>SUM(E57:E79)</f>
        <v>7199000</v>
      </c>
      <c r="F56" s="57">
        <f>SUM(F57:F79)</f>
        <v>5405000</v>
      </c>
      <c r="G56" s="68">
        <f t="shared" si="0"/>
        <v>12604000</v>
      </c>
    </row>
    <row r="57" spans="1:7" ht="30" customHeight="1" x14ac:dyDescent="0.15">
      <c r="A57" s="94"/>
      <c r="B57" s="94"/>
      <c r="C57" s="35" t="s">
        <v>49</v>
      </c>
      <c r="D57" s="23"/>
      <c r="E57" s="24">
        <v>210000</v>
      </c>
      <c r="F57" s="24">
        <v>-110000</v>
      </c>
      <c r="G57" s="25">
        <f t="shared" si="0"/>
        <v>100000</v>
      </c>
    </row>
    <row r="58" spans="1:7" ht="30" customHeight="1" x14ac:dyDescent="0.15">
      <c r="A58" s="94"/>
      <c r="B58" s="94"/>
      <c r="C58" s="35" t="s">
        <v>50</v>
      </c>
      <c r="D58" s="23"/>
      <c r="E58" s="24">
        <v>50000</v>
      </c>
      <c r="F58" s="24">
        <v>350000</v>
      </c>
      <c r="G58" s="25">
        <f t="shared" si="0"/>
        <v>400000</v>
      </c>
    </row>
    <row r="59" spans="1:7" ht="30" customHeight="1" x14ac:dyDescent="0.15">
      <c r="A59" s="94"/>
      <c r="B59" s="94"/>
      <c r="C59" s="35" t="s">
        <v>51</v>
      </c>
      <c r="D59" s="23"/>
      <c r="E59" s="24"/>
      <c r="F59" s="24">
        <v>0</v>
      </c>
      <c r="G59" s="25">
        <f t="shared" si="0"/>
        <v>0</v>
      </c>
    </row>
    <row r="60" spans="1:7" ht="30" customHeight="1" x14ac:dyDescent="0.15">
      <c r="A60" s="94"/>
      <c r="B60" s="94"/>
      <c r="C60" s="35" t="s">
        <v>52</v>
      </c>
      <c r="D60" s="23"/>
      <c r="E60" s="24"/>
      <c r="F60" s="24">
        <v>0</v>
      </c>
      <c r="G60" s="25">
        <f t="shared" si="0"/>
        <v>0</v>
      </c>
    </row>
    <row r="61" spans="1:7" ht="30" customHeight="1" x14ac:dyDescent="0.15">
      <c r="A61" s="94"/>
      <c r="B61" s="94"/>
      <c r="C61" s="35" t="s">
        <v>53</v>
      </c>
      <c r="D61" s="23"/>
      <c r="E61" s="24">
        <v>280000</v>
      </c>
      <c r="F61" s="24">
        <v>620000</v>
      </c>
      <c r="G61" s="25">
        <f t="shared" si="0"/>
        <v>900000</v>
      </c>
    </row>
    <row r="62" spans="1:7" ht="30" customHeight="1" x14ac:dyDescent="0.15">
      <c r="A62" s="94"/>
      <c r="B62" s="94"/>
      <c r="C62" s="35" t="s">
        <v>54</v>
      </c>
      <c r="D62" s="23"/>
      <c r="E62" s="24">
        <v>110000</v>
      </c>
      <c r="F62" s="24">
        <v>0</v>
      </c>
      <c r="G62" s="25">
        <f t="shared" si="0"/>
        <v>110000</v>
      </c>
    </row>
    <row r="63" spans="1:7" ht="30" customHeight="1" x14ac:dyDescent="0.15">
      <c r="A63" s="94"/>
      <c r="B63" s="94"/>
      <c r="C63" s="35" t="s">
        <v>36</v>
      </c>
      <c r="D63" s="23"/>
      <c r="E63" s="24">
        <v>1355000</v>
      </c>
      <c r="F63" s="24">
        <v>-605000</v>
      </c>
      <c r="G63" s="25">
        <f t="shared" si="0"/>
        <v>750000</v>
      </c>
    </row>
    <row r="64" spans="1:7" ht="30" customHeight="1" x14ac:dyDescent="0.15">
      <c r="A64" s="94"/>
      <c r="B64" s="94"/>
      <c r="C64" s="35" t="s">
        <v>37</v>
      </c>
      <c r="D64" s="23"/>
      <c r="E64" s="24"/>
      <c r="F64" s="24">
        <v>0</v>
      </c>
      <c r="G64" s="25">
        <f t="shared" si="0"/>
        <v>0</v>
      </c>
    </row>
    <row r="65" spans="1:7" ht="30" customHeight="1" x14ac:dyDescent="0.15">
      <c r="A65" s="94"/>
      <c r="B65" s="94"/>
      <c r="C65" s="35" t="s">
        <v>55</v>
      </c>
      <c r="D65" s="23"/>
      <c r="E65" s="24">
        <v>260000</v>
      </c>
      <c r="F65" s="24">
        <v>0</v>
      </c>
      <c r="G65" s="25">
        <f t="shared" si="0"/>
        <v>260000</v>
      </c>
    </row>
    <row r="66" spans="1:7" ht="30" customHeight="1" x14ac:dyDescent="0.15">
      <c r="A66" s="94"/>
      <c r="B66" s="94"/>
      <c r="C66" s="35" t="s">
        <v>56</v>
      </c>
      <c r="D66" s="23"/>
      <c r="E66" s="24">
        <v>250000</v>
      </c>
      <c r="F66" s="24">
        <v>100000</v>
      </c>
      <c r="G66" s="25">
        <f t="shared" si="0"/>
        <v>350000</v>
      </c>
    </row>
    <row r="67" spans="1:7" ht="30" customHeight="1" x14ac:dyDescent="0.15">
      <c r="A67" s="94"/>
      <c r="B67" s="94"/>
      <c r="C67" s="35" t="s">
        <v>57</v>
      </c>
      <c r="D67" s="23"/>
      <c r="E67" s="24"/>
      <c r="F67" s="24">
        <v>0</v>
      </c>
      <c r="G67" s="25">
        <f t="shared" si="0"/>
        <v>0</v>
      </c>
    </row>
    <row r="68" spans="1:7" ht="30" customHeight="1" x14ac:dyDescent="0.15">
      <c r="A68" s="94"/>
      <c r="B68" s="94"/>
      <c r="C68" s="35" t="s">
        <v>58</v>
      </c>
      <c r="D68" s="23"/>
      <c r="E68" s="24">
        <v>200000</v>
      </c>
      <c r="F68" s="24">
        <v>2300000</v>
      </c>
      <c r="G68" s="25">
        <f t="shared" si="0"/>
        <v>2500000</v>
      </c>
    </row>
    <row r="69" spans="1:7" ht="30" customHeight="1" x14ac:dyDescent="0.15">
      <c r="A69" s="94"/>
      <c r="B69" s="94"/>
      <c r="C69" s="35" t="s">
        <v>59</v>
      </c>
      <c r="D69" s="23"/>
      <c r="E69" s="24">
        <v>1110000</v>
      </c>
      <c r="F69" s="24">
        <v>-110000</v>
      </c>
      <c r="G69" s="25">
        <f t="shared" si="0"/>
        <v>1000000</v>
      </c>
    </row>
    <row r="70" spans="1:7" ht="30" customHeight="1" x14ac:dyDescent="0.15">
      <c r="A70" s="94"/>
      <c r="B70" s="94"/>
      <c r="C70" s="35" t="s">
        <v>60</v>
      </c>
      <c r="D70" s="23"/>
      <c r="E70" s="24">
        <v>140000</v>
      </c>
      <c r="F70" s="24">
        <v>-140000</v>
      </c>
      <c r="G70" s="25">
        <f t="shared" ref="G70:G115" si="1">SUM(E70:F70)</f>
        <v>0</v>
      </c>
    </row>
    <row r="71" spans="1:7" ht="30" customHeight="1" x14ac:dyDescent="0.15">
      <c r="A71" s="94"/>
      <c r="B71" s="94"/>
      <c r="C71" s="35" t="s">
        <v>39</v>
      </c>
      <c r="D71" s="23"/>
      <c r="E71" s="24">
        <v>1884000</v>
      </c>
      <c r="F71" s="24">
        <v>0</v>
      </c>
      <c r="G71" s="25">
        <f t="shared" si="1"/>
        <v>1884000</v>
      </c>
    </row>
    <row r="72" spans="1:7" ht="30" customHeight="1" x14ac:dyDescent="0.15">
      <c r="A72" s="94"/>
      <c r="B72" s="94"/>
      <c r="C72" s="35" t="s">
        <v>40</v>
      </c>
      <c r="D72" s="23"/>
      <c r="E72" s="24">
        <v>690000</v>
      </c>
      <c r="F72" s="24">
        <v>690000</v>
      </c>
      <c r="G72" s="25">
        <f t="shared" si="1"/>
        <v>1380000</v>
      </c>
    </row>
    <row r="73" spans="1:7" ht="30" customHeight="1" x14ac:dyDescent="0.15">
      <c r="A73" s="94"/>
      <c r="B73" s="94"/>
      <c r="C73" s="35" t="s">
        <v>61</v>
      </c>
      <c r="D73" s="23"/>
      <c r="E73" s="24"/>
      <c r="F73" s="24">
        <v>0</v>
      </c>
      <c r="G73" s="25">
        <f t="shared" si="1"/>
        <v>0</v>
      </c>
    </row>
    <row r="74" spans="1:7" ht="30" customHeight="1" x14ac:dyDescent="0.15">
      <c r="A74" s="94"/>
      <c r="B74" s="94"/>
      <c r="C74" s="35" t="s">
        <v>62</v>
      </c>
      <c r="D74" s="23"/>
      <c r="E74" s="24"/>
      <c r="F74" s="24">
        <v>300000</v>
      </c>
      <c r="G74" s="25">
        <f t="shared" si="1"/>
        <v>300000</v>
      </c>
    </row>
    <row r="75" spans="1:7" ht="30" customHeight="1" x14ac:dyDescent="0.15">
      <c r="A75" s="94"/>
      <c r="B75" s="94"/>
      <c r="C75" s="35" t="s">
        <v>63</v>
      </c>
      <c r="D75" s="23"/>
      <c r="E75" s="24">
        <v>380000</v>
      </c>
      <c r="F75" s="24">
        <v>380000</v>
      </c>
      <c r="G75" s="25">
        <f t="shared" si="1"/>
        <v>760000</v>
      </c>
    </row>
    <row r="76" spans="1:7" ht="30" customHeight="1" x14ac:dyDescent="0.15">
      <c r="A76" s="94"/>
      <c r="B76" s="94"/>
      <c r="C76" s="35" t="s">
        <v>64</v>
      </c>
      <c r="D76" s="23"/>
      <c r="E76" s="24">
        <v>20000</v>
      </c>
      <c r="F76" s="24">
        <v>0</v>
      </c>
      <c r="G76" s="25">
        <f t="shared" si="1"/>
        <v>20000</v>
      </c>
    </row>
    <row r="77" spans="1:7" ht="30" customHeight="1" x14ac:dyDescent="0.15">
      <c r="A77" s="94"/>
      <c r="B77" s="94"/>
      <c r="C77" s="35" t="s">
        <v>65</v>
      </c>
      <c r="D77" s="23"/>
      <c r="E77" s="24">
        <v>20000</v>
      </c>
      <c r="F77" s="24">
        <v>130000</v>
      </c>
      <c r="G77" s="25">
        <f t="shared" si="1"/>
        <v>150000</v>
      </c>
    </row>
    <row r="78" spans="1:7" ht="30" customHeight="1" x14ac:dyDescent="0.15">
      <c r="A78" s="94"/>
      <c r="B78" s="94"/>
      <c r="C78" s="35" t="s">
        <v>46</v>
      </c>
      <c r="D78" s="23"/>
      <c r="E78" s="24">
        <v>240000</v>
      </c>
      <c r="F78" s="24">
        <v>1500000</v>
      </c>
      <c r="G78" s="25">
        <f t="shared" si="1"/>
        <v>1740000</v>
      </c>
    </row>
    <row r="79" spans="1:7" ht="30" customHeight="1" x14ac:dyDescent="0.15">
      <c r="A79" s="94"/>
      <c r="B79" s="94"/>
      <c r="C79" s="35" t="s">
        <v>66</v>
      </c>
      <c r="D79" s="23"/>
      <c r="E79" s="24"/>
      <c r="F79" s="24">
        <v>0</v>
      </c>
      <c r="G79" s="25">
        <f t="shared" si="1"/>
        <v>0</v>
      </c>
    </row>
    <row r="80" spans="1:7" ht="30" customHeight="1" x14ac:dyDescent="0.15">
      <c r="A80" s="94"/>
      <c r="B80" s="94"/>
      <c r="C80" s="35" t="s">
        <v>67</v>
      </c>
      <c r="D80" s="23"/>
      <c r="E80" s="24">
        <v>7341000</v>
      </c>
      <c r="F80" s="24">
        <v>-5990000</v>
      </c>
      <c r="G80" s="25">
        <f t="shared" si="1"/>
        <v>1351000</v>
      </c>
    </row>
    <row r="81" spans="1:7" ht="30" customHeight="1" x14ac:dyDescent="0.15">
      <c r="A81" s="94"/>
      <c r="B81" s="94"/>
      <c r="C81" s="35" t="s">
        <v>68</v>
      </c>
      <c r="D81" s="23"/>
      <c r="E81" s="24">
        <f>SUM(E82)</f>
        <v>0</v>
      </c>
      <c r="F81" s="24">
        <f>SUM(F82)</f>
        <v>0</v>
      </c>
      <c r="G81" s="25">
        <f t="shared" si="1"/>
        <v>0</v>
      </c>
    </row>
    <row r="82" spans="1:7" ht="30" customHeight="1" x14ac:dyDescent="0.15">
      <c r="A82" s="94"/>
      <c r="B82" s="94"/>
      <c r="C82" s="47" t="s">
        <v>69</v>
      </c>
      <c r="D82" s="38"/>
      <c r="E82" s="39"/>
      <c r="F82" s="39">
        <v>0</v>
      </c>
      <c r="G82" s="40">
        <f t="shared" si="1"/>
        <v>0</v>
      </c>
    </row>
    <row r="83" spans="1:7" ht="30" customHeight="1" x14ac:dyDescent="0.15">
      <c r="A83" s="94"/>
      <c r="B83" s="95"/>
      <c r="C83" s="34" t="s">
        <v>70</v>
      </c>
      <c r="D83" s="20"/>
      <c r="E83" s="21">
        <f>SUM(E23,E32,E56,E80,E81)</f>
        <v>61215000</v>
      </c>
      <c r="F83" s="21">
        <f>SUM(F23,F32,F56,F80,F81)</f>
        <v>-8355000</v>
      </c>
      <c r="G83" s="22">
        <f t="shared" si="1"/>
        <v>52860000</v>
      </c>
    </row>
    <row r="84" spans="1:7" ht="30" customHeight="1" x14ac:dyDescent="0.15">
      <c r="A84" s="95"/>
      <c r="B84" s="36"/>
      <c r="C84" s="33" t="s">
        <v>71</v>
      </c>
      <c r="D84" s="33"/>
      <c r="E84" s="26">
        <f>E22-E83</f>
        <v>-22016000</v>
      </c>
      <c r="F84" s="26">
        <f>F22-F83</f>
        <v>-19844000</v>
      </c>
      <c r="G84" s="27">
        <f t="shared" si="1"/>
        <v>-41860000</v>
      </c>
    </row>
    <row r="85" spans="1:7" ht="30" customHeight="1" x14ac:dyDescent="0.15">
      <c r="A85" s="93" t="s">
        <v>125</v>
      </c>
      <c r="B85" s="93" t="s">
        <v>124</v>
      </c>
      <c r="C85" s="20" t="s">
        <v>72</v>
      </c>
      <c r="D85" s="20"/>
      <c r="E85" s="21">
        <f>SUM(E86:E87)</f>
        <v>409680000</v>
      </c>
      <c r="F85" s="21">
        <f>SUM(F86:F87)</f>
        <v>0</v>
      </c>
      <c r="G85" s="22">
        <f t="shared" si="1"/>
        <v>409680000</v>
      </c>
    </row>
    <row r="86" spans="1:7" ht="30" customHeight="1" x14ac:dyDescent="0.15">
      <c r="A86" s="94"/>
      <c r="B86" s="94"/>
      <c r="C86" s="23" t="s">
        <v>129</v>
      </c>
      <c r="D86" s="23"/>
      <c r="E86" s="24"/>
      <c r="F86" s="24">
        <v>409680000</v>
      </c>
      <c r="G86" s="25">
        <f t="shared" si="1"/>
        <v>409680000</v>
      </c>
    </row>
    <row r="87" spans="1:7" ht="30" customHeight="1" x14ac:dyDescent="0.15">
      <c r="A87" s="94"/>
      <c r="B87" s="94"/>
      <c r="C87" s="23" t="s">
        <v>73</v>
      </c>
      <c r="D87" s="23"/>
      <c r="E87" s="24">
        <v>409680000</v>
      </c>
      <c r="F87" s="24">
        <v>-409680000</v>
      </c>
      <c r="G87" s="25">
        <f t="shared" si="1"/>
        <v>0</v>
      </c>
    </row>
    <row r="88" spans="1:7" ht="30" customHeight="1" x14ac:dyDescent="0.15">
      <c r="A88" s="94"/>
      <c r="B88" s="94"/>
      <c r="C88" s="23" t="s">
        <v>74</v>
      </c>
      <c r="D88" s="23"/>
      <c r="E88" s="24">
        <f>SUM(E89)</f>
        <v>0</v>
      </c>
      <c r="F88" s="24">
        <f>SUM(F89)</f>
        <v>0</v>
      </c>
      <c r="G88" s="25">
        <f t="shared" si="1"/>
        <v>0</v>
      </c>
    </row>
    <row r="89" spans="1:7" ht="30" customHeight="1" x14ac:dyDescent="0.15">
      <c r="A89" s="94"/>
      <c r="B89" s="94"/>
      <c r="C89" s="23" t="s">
        <v>75</v>
      </c>
      <c r="D89" s="23"/>
      <c r="E89" s="24"/>
      <c r="F89" s="24">
        <v>0</v>
      </c>
      <c r="G89" s="25">
        <f t="shared" si="1"/>
        <v>0</v>
      </c>
    </row>
    <row r="90" spans="1:7" ht="30" customHeight="1" x14ac:dyDescent="0.15">
      <c r="A90" s="94"/>
      <c r="B90" s="94"/>
      <c r="C90" s="23" t="s">
        <v>76</v>
      </c>
      <c r="D90" s="23"/>
      <c r="E90" s="24">
        <v>638000000</v>
      </c>
      <c r="F90" s="24">
        <v>76300000</v>
      </c>
      <c r="G90" s="25">
        <f t="shared" si="1"/>
        <v>714300000</v>
      </c>
    </row>
    <row r="91" spans="1:7" ht="30" customHeight="1" x14ac:dyDescent="0.15">
      <c r="A91" s="94"/>
      <c r="B91" s="95"/>
      <c r="C91" s="32" t="s">
        <v>77</v>
      </c>
      <c r="D91" s="33"/>
      <c r="E91" s="26">
        <f>SUM(E85,E88,E90)</f>
        <v>1047680000</v>
      </c>
      <c r="F91" s="26">
        <f>SUM(F85,F88,F90)</f>
        <v>76300000</v>
      </c>
      <c r="G91" s="27">
        <f t="shared" si="1"/>
        <v>1123980000</v>
      </c>
    </row>
    <row r="92" spans="1:7" ht="30" customHeight="1" x14ac:dyDescent="0.15">
      <c r="A92" s="94"/>
      <c r="B92" s="93" t="s">
        <v>123</v>
      </c>
      <c r="C92" s="20" t="s">
        <v>78</v>
      </c>
      <c r="D92" s="20"/>
      <c r="E92" s="21"/>
      <c r="F92" s="21">
        <v>0</v>
      </c>
      <c r="G92" s="22">
        <f t="shared" si="1"/>
        <v>0</v>
      </c>
    </row>
    <row r="93" spans="1:7" ht="30" customHeight="1" x14ac:dyDescent="0.15">
      <c r="A93" s="94"/>
      <c r="B93" s="94"/>
      <c r="C93" s="23" t="s">
        <v>79</v>
      </c>
      <c r="D93" s="23"/>
      <c r="E93" s="46">
        <f>SUM(E94:E98)</f>
        <v>918967000</v>
      </c>
      <c r="F93" s="46">
        <f>SUM(F94:F98)</f>
        <v>-4016000</v>
      </c>
      <c r="G93" s="25">
        <f t="shared" si="1"/>
        <v>914951000</v>
      </c>
    </row>
    <row r="94" spans="1:7" ht="30" customHeight="1" x14ac:dyDescent="0.15">
      <c r="A94" s="94"/>
      <c r="B94" s="94"/>
      <c r="C94" s="23" t="s">
        <v>80</v>
      </c>
      <c r="D94" s="23"/>
      <c r="E94" s="24"/>
      <c r="F94" s="24">
        <v>0</v>
      </c>
      <c r="G94" s="25">
        <f t="shared" si="1"/>
        <v>0</v>
      </c>
    </row>
    <row r="95" spans="1:7" ht="30" customHeight="1" x14ac:dyDescent="0.15">
      <c r="A95" s="94"/>
      <c r="B95" s="94"/>
      <c r="C95" s="23" t="s">
        <v>81</v>
      </c>
      <c r="D95" s="23"/>
      <c r="E95" s="24">
        <v>840120000</v>
      </c>
      <c r="F95" s="24">
        <v>0</v>
      </c>
      <c r="G95" s="25">
        <f t="shared" si="1"/>
        <v>840120000</v>
      </c>
    </row>
    <row r="96" spans="1:7" ht="30" customHeight="1" x14ac:dyDescent="0.15">
      <c r="A96" s="94"/>
      <c r="B96" s="94"/>
      <c r="C96" s="23" t="s">
        <v>82</v>
      </c>
      <c r="D96" s="23"/>
      <c r="E96" s="24"/>
      <c r="F96" s="24">
        <v>1590000</v>
      </c>
      <c r="G96" s="25">
        <f t="shared" si="1"/>
        <v>1590000</v>
      </c>
    </row>
    <row r="97" spans="1:7" ht="30" customHeight="1" x14ac:dyDescent="0.15">
      <c r="A97" s="94"/>
      <c r="B97" s="94"/>
      <c r="C97" s="23" t="s">
        <v>83</v>
      </c>
      <c r="D97" s="23"/>
      <c r="E97" s="24">
        <v>65719000</v>
      </c>
      <c r="F97" s="24">
        <v>-5606000</v>
      </c>
      <c r="G97" s="25">
        <f t="shared" si="1"/>
        <v>60113000</v>
      </c>
    </row>
    <row r="98" spans="1:7" ht="30" customHeight="1" x14ac:dyDescent="0.15">
      <c r="A98" s="94"/>
      <c r="B98" s="94"/>
      <c r="C98" s="23" t="s">
        <v>84</v>
      </c>
      <c r="D98" s="23"/>
      <c r="E98" s="24">
        <v>13128000</v>
      </c>
      <c r="F98" s="24">
        <v>0</v>
      </c>
      <c r="G98" s="25">
        <f t="shared" si="1"/>
        <v>13128000</v>
      </c>
    </row>
    <row r="99" spans="1:7" ht="30" customHeight="1" x14ac:dyDescent="0.15">
      <c r="A99" s="94"/>
      <c r="B99" s="95"/>
      <c r="C99" s="33" t="s">
        <v>85</v>
      </c>
      <c r="D99" s="33"/>
      <c r="E99" s="26">
        <f>SUM(E92,E93)</f>
        <v>918967000</v>
      </c>
      <c r="F99" s="26">
        <f>SUM(F92,F93)</f>
        <v>-4016000</v>
      </c>
      <c r="G99" s="27">
        <f t="shared" si="1"/>
        <v>914951000</v>
      </c>
    </row>
    <row r="100" spans="1:7" ht="42" customHeight="1" x14ac:dyDescent="0.15">
      <c r="A100" s="37"/>
      <c r="B100" s="36"/>
      <c r="C100" s="38" t="s">
        <v>86</v>
      </c>
      <c r="D100" s="38"/>
      <c r="E100" s="39">
        <f>E91-E99</f>
        <v>128713000</v>
      </c>
      <c r="F100" s="39">
        <f>F91-F99</f>
        <v>80316000</v>
      </c>
      <c r="G100" s="40">
        <f t="shared" si="1"/>
        <v>209029000</v>
      </c>
    </row>
    <row r="101" spans="1:7" ht="30" customHeight="1" x14ac:dyDescent="0.15">
      <c r="A101" s="96" t="s">
        <v>126</v>
      </c>
      <c r="B101" s="93" t="s">
        <v>124</v>
      </c>
      <c r="C101" s="20" t="s">
        <v>87</v>
      </c>
      <c r="D101" s="20"/>
      <c r="E101" s="45">
        <f>SUM(E102)</f>
        <v>0</v>
      </c>
      <c r="F101" s="45">
        <f>SUM(F102)</f>
        <v>0</v>
      </c>
      <c r="G101" s="22">
        <f t="shared" si="1"/>
        <v>0</v>
      </c>
    </row>
    <row r="102" spans="1:7" ht="30" customHeight="1" x14ac:dyDescent="0.15">
      <c r="A102" s="97"/>
      <c r="B102" s="94"/>
      <c r="C102" s="23" t="s">
        <v>88</v>
      </c>
      <c r="D102" s="23"/>
      <c r="E102" s="24"/>
      <c r="F102" s="24">
        <v>0</v>
      </c>
      <c r="G102" s="25">
        <f t="shared" si="1"/>
        <v>0</v>
      </c>
    </row>
    <row r="103" spans="1:7" ht="30" customHeight="1" x14ac:dyDescent="0.15">
      <c r="A103" s="97"/>
      <c r="B103" s="94"/>
      <c r="C103" s="23" t="s">
        <v>106</v>
      </c>
      <c r="D103" s="23"/>
      <c r="E103" s="46">
        <v>10000000</v>
      </c>
      <c r="F103" s="24">
        <v>-10000000</v>
      </c>
      <c r="G103" s="25">
        <f t="shared" si="1"/>
        <v>0</v>
      </c>
    </row>
    <row r="104" spans="1:7" ht="30" customHeight="1" x14ac:dyDescent="0.15">
      <c r="A104" s="97"/>
      <c r="B104" s="94"/>
      <c r="C104" s="23" t="s">
        <v>89</v>
      </c>
      <c r="D104" s="23"/>
      <c r="E104" s="46">
        <f>SUM(E105)</f>
        <v>0</v>
      </c>
      <c r="F104" s="46">
        <f>SUM(F105)</f>
        <v>0</v>
      </c>
      <c r="G104" s="25">
        <f t="shared" si="1"/>
        <v>0</v>
      </c>
    </row>
    <row r="105" spans="1:7" ht="30" customHeight="1" x14ac:dyDescent="0.15">
      <c r="A105" s="97"/>
      <c r="B105" s="94"/>
      <c r="C105" s="23" t="s">
        <v>90</v>
      </c>
      <c r="D105" s="23"/>
      <c r="E105" s="24"/>
      <c r="F105" s="24">
        <v>0</v>
      </c>
      <c r="G105" s="25">
        <f t="shared" si="1"/>
        <v>0</v>
      </c>
    </row>
    <row r="106" spans="1:7" ht="30" customHeight="1" x14ac:dyDescent="0.15">
      <c r="A106" s="97"/>
      <c r="B106" s="95"/>
      <c r="C106" s="33" t="s">
        <v>91</v>
      </c>
      <c r="D106" s="33"/>
      <c r="E106" s="26">
        <f>SUM(E101,E103,E104)</f>
        <v>10000000</v>
      </c>
      <c r="F106" s="26">
        <f>SUM(F101,F103,F104)</f>
        <v>-10000000</v>
      </c>
      <c r="G106" s="27">
        <f t="shared" si="1"/>
        <v>0</v>
      </c>
    </row>
    <row r="107" spans="1:7" ht="30" customHeight="1" x14ac:dyDescent="0.15">
      <c r="A107" s="97"/>
      <c r="B107" s="93" t="s">
        <v>123</v>
      </c>
      <c r="C107" s="20" t="s">
        <v>92</v>
      </c>
      <c r="D107" s="20"/>
      <c r="E107" s="45">
        <f>SUM(E108)</f>
        <v>0</v>
      </c>
      <c r="F107" s="45">
        <f>SUM(F108)</f>
        <v>0</v>
      </c>
      <c r="G107" s="22">
        <f t="shared" si="1"/>
        <v>0</v>
      </c>
    </row>
    <row r="108" spans="1:7" ht="30" customHeight="1" x14ac:dyDescent="0.15">
      <c r="A108" s="97"/>
      <c r="B108" s="94"/>
      <c r="C108" s="23" t="s">
        <v>93</v>
      </c>
      <c r="D108" s="23"/>
      <c r="E108" s="24"/>
      <c r="F108" s="24">
        <v>0</v>
      </c>
      <c r="G108" s="25">
        <f t="shared" si="1"/>
        <v>0</v>
      </c>
    </row>
    <row r="109" spans="1:7" ht="30" customHeight="1" x14ac:dyDescent="0.15">
      <c r="A109" s="97"/>
      <c r="B109" s="94"/>
      <c r="C109" s="23" t="s">
        <v>94</v>
      </c>
      <c r="D109" s="23"/>
      <c r="E109" s="46"/>
      <c r="F109" s="24">
        <v>0</v>
      </c>
      <c r="G109" s="25">
        <f t="shared" si="1"/>
        <v>0</v>
      </c>
    </row>
    <row r="110" spans="1:7" ht="30" customHeight="1" x14ac:dyDescent="0.15">
      <c r="A110" s="97"/>
      <c r="B110" s="94"/>
      <c r="C110" s="23" t="s">
        <v>95</v>
      </c>
      <c r="D110" s="23"/>
      <c r="E110" s="46">
        <f>SUM(E111)</f>
        <v>0</v>
      </c>
      <c r="F110" s="46">
        <f>SUM(F111)</f>
        <v>0</v>
      </c>
      <c r="G110" s="25">
        <f t="shared" si="1"/>
        <v>0</v>
      </c>
    </row>
    <row r="111" spans="1:7" ht="30" customHeight="1" x14ac:dyDescent="0.15">
      <c r="A111" s="97"/>
      <c r="B111" s="94"/>
      <c r="C111" s="23" t="s">
        <v>96</v>
      </c>
      <c r="D111" s="23"/>
      <c r="E111" s="24"/>
      <c r="F111" s="24">
        <v>0</v>
      </c>
      <c r="G111" s="25">
        <f t="shared" si="1"/>
        <v>0</v>
      </c>
    </row>
    <row r="112" spans="1:7" ht="30" customHeight="1" x14ac:dyDescent="0.15">
      <c r="A112" s="97"/>
      <c r="B112" s="95"/>
      <c r="C112" s="33" t="s">
        <v>97</v>
      </c>
      <c r="D112" s="33"/>
      <c r="E112" s="26">
        <f>SUM(E107,E109,E110)</f>
        <v>0</v>
      </c>
      <c r="F112" s="26">
        <f>SUM(F107,F109,F110)</f>
        <v>0</v>
      </c>
      <c r="G112" s="27">
        <f t="shared" si="1"/>
        <v>0</v>
      </c>
    </row>
    <row r="113" spans="1:7" ht="30" customHeight="1" x14ac:dyDescent="0.15">
      <c r="A113" s="98"/>
      <c r="B113" s="90" t="s">
        <v>98</v>
      </c>
      <c r="C113" s="91"/>
      <c r="D113" s="92"/>
      <c r="E113" s="26">
        <f>E106-E112</f>
        <v>10000000</v>
      </c>
      <c r="F113" s="26">
        <f>F106-F112</f>
        <v>-10000000</v>
      </c>
      <c r="G113" s="27">
        <f t="shared" si="1"/>
        <v>0</v>
      </c>
    </row>
    <row r="114" spans="1:7" ht="48" customHeight="1" x14ac:dyDescent="0.15">
      <c r="A114" s="41"/>
      <c r="B114" s="42"/>
      <c r="C114" s="20" t="s">
        <v>99</v>
      </c>
      <c r="D114" s="20"/>
      <c r="E114" s="21"/>
      <c r="F114" s="21">
        <v>0</v>
      </c>
      <c r="G114" s="22">
        <f t="shared" si="1"/>
        <v>0</v>
      </c>
    </row>
    <row r="115" spans="1:7" ht="30" customHeight="1" x14ac:dyDescent="0.15">
      <c r="A115" s="90" t="s">
        <v>100</v>
      </c>
      <c r="B115" s="91"/>
      <c r="C115" s="91"/>
      <c r="D115" s="92"/>
      <c r="E115" s="26">
        <f>E84+E100+E113-E114</f>
        <v>116697000</v>
      </c>
      <c r="F115" s="26">
        <f>F84+F100+F113-F114</f>
        <v>50472000</v>
      </c>
      <c r="G115" s="27">
        <f t="shared" si="1"/>
        <v>167169000</v>
      </c>
    </row>
    <row r="116" spans="1:7" ht="30" customHeight="1" x14ac:dyDescent="0.15">
      <c r="A116" s="43"/>
      <c r="B116" s="43"/>
      <c r="C116" s="43"/>
      <c r="D116" s="43"/>
      <c r="E116" s="23"/>
      <c r="F116" s="23"/>
      <c r="G116" s="44"/>
    </row>
    <row r="117" spans="1:7" ht="30" customHeight="1" x14ac:dyDescent="0.15">
      <c r="A117" s="90" t="s">
        <v>101</v>
      </c>
      <c r="B117" s="91"/>
      <c r="C117" s="91"/>
      <c r="D117" s="92"/>
      <c r="E117" s="26"/>
      <c r="F117" s="26"/>
      <c r="G117" s="27">
        <f>E117-F117</f>
        <v>0</v>
      </c>
    </row>
    <row r="118" spans="1:7" ht="30" customHeight="1" x14ac:dyDescent="0.15">
      <c r="A118" s="90" t="s">
        <v>102</v>
      </c>
      <c r="B118" s="91"/>
      <c r="C118" s="91"/>
      <c r="D118" s="92"/>
      <c r="E118" s="26">
        <f>E115+E117</f>
        <v>116697000</v>
      </c>
      <c r="F118" s="26">
        <f>F115+F117</f>
        <v>50472000</v>
      </c>
      <c r="G118" s="27">
        <f>SUM(E118:F118)</f>
        <v>167169000</v>
      </c>
    </row>
  </sheetData>
  <mergeCells count="17">
    <mergeCell ref="A115:D115"/>
    <mergeCell ref="A117:D117"/>
    <mergeCell ref="A118:D118"/>
    <mergeCell ref="A85:A99"/>
    <mergeCell ref="B85:B91"/>
    <mergeCell ref="B92:B99"/>
    <mergeCell ref="A101:A113"/>
    <mergeCell ref="B101:B106"/>
    <mergeCell ref="B107:B112"/>
    <mergeCell ref="B113:D113"/>
    <mergeCell ref="A1:G1"/>
    <mergeCell ref="A2:G2"/>
    <mergeCell ref="A4:D4"/>
    <mergeCell ref="A5:A84"/>
    <mergeCell ref="B5:B22"/>
    <mergeCell ref="C22:D22"/>
    <mergeCell ref="B23:B8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全体</vt:lpstr>
      <vt:lpstr>本部</vt:lpstr>
      <vt:lpstr>びおとーぷ</vt:lpstr>
      <vt:lpstr>居宅1</vt:lpstr>
      <vt:lpstr>ほしの郷</vt:lpstr>
      <vt:lpstr>ほし長南)</vt:lpstr>
      <vt:lpstr>びおとーぷ!Print_Area</vt:lpstr>
      <vt:lpstr>ほしの郷!Print_Area</vt:lpstr>
      <vt:lpstr>'ほし長南)'!Print_Area</vt:lpstr>
      <vt:lpstr>居宅1!Print_Area</vt:lpstr>
      <vt:lpstr>本部!Print_Area</vt:lpstr>
      <vt:lpstr>びおとーぷ!Print_Titles</vt:lpstr>
      <vt:lpstr>ほしの郷!Print_Titles</vt:lpstr>
      <vt:lpstr>'ほし長南)'!Print_Titles</vt:lpstr>
      <vt:lpstr>居宅1!Print_Titles</vt:lpstr>
      <vt:lpstr>全体!Print_Titles</vt:lpstr>
      <vt:lpstr>本部!Print_Titles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huser02</dc:creator>
  <cp:lastModifiedBy>user01</cp:lastModifiedBy>
  <cp:lastPrinted>2018-03-22T01:49:42Z</cp:lastPrinted>
  <dcterms:created xsi:type="dcterms:W3CDTF">2016-06-10T06:23:02Z</dcterms:created>
  <dcterms:modified xsi:type="dcterms:W3CDTF">2018-03-23T03:17:27Z</dcterms:modified>
</cp:coreProperties>
</file>