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owner\Dropbox\Sony_8GQ\共通\予算・決算\令和2年\"/>
    </mc:Choice>
  </mc:AlternateContent>
  <xr:revisionPtr revIDLastSave="0" documentId="13_ncr:1_{022A2FD1-8121-4D1C-9BE4-A0256E8DB811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全体" sheetId="4" r:id="rId1"/>
    <sheet name="本部" sheetId="6" r:id="rId2"/>
    <sheet name="びおとーぷ" sheetId="5" r:id="rId3"/>
    <sheet name="居宅1" sheetId="9" r:id="rId4"/>
    <sheet name="ほしの郷" sheetId="10" r:id="rId5"/>
    <sheet name="ほし長南)" sheetId="11" r:id="rId6"/>
  </sheets>
  <definedNames>
    <definedName name="_xlnm.Print_Area" localSheetId="2">びおとーぷ!$A$1:$G$123</definedName>
    <definedName name="_xlnm.Print_Area" localSheetId="4">ほしの郷!$A$1:$G$123</definedName>
    <definedName name="_xlnm.Print_Area" localSheetId="5">'ほし長南)'!$A$1:$G$123</definedName>
    <definedName name="_xlnm.Print_Area" localSheetId="3">居宅1!$A$1:$G$123</definedName>
    <definedName name="_xlnm.Print_Area" localSheetId="1">本部!$A$1:$G$123</definedName>
    <definedName name="_xlnm.Print_Titles" localSheetId="2">びおとーぷ!$1:$4</definedName>
    <definedName name="_xlnm.Print_Titles" localSheetId="4">ほしの郷!$1:$4</definedName>
    <definedName name="_xlnm.Print_Titles" localSheetId="5">'ほし長南)'!$1:$4</definedName>
    <definedName name="_xlnm.Print_Titles" localSheetId="3">居宅1!$1:$4</definedName>
    <definedName name="_xlnm.Print_Titles" localSheetId="0">全体!$1:$4</definedName>
    <definedName name="_xlnm.Print_Titles" localSheetId="1">本部!$1:$4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2" i="5" l="1"/>
  <c r="G122" i="11"/>
  <c r="G122" i="10"/>
  <c r="F82" i="10"/>
  <c r="E106" i="4" l="1"/>
  <c r="F106" i="4"/>
  <c r="F104" i="6"/>
  <c r="E104" i="6"/>
  <c r="G106" i="6"/>
  <c r="F104" i="5"/>
  <c r="E104" i="5"/>
  <c r="E103" i="5" s="1"/>
  <c r="G106" i="5"/>
  <c r="F104" i="9"/>
  <c r="E104" i="9"/>
  <c r="E103" i="9" s="1"/>
  <c r="G103" i="9" s="1"/>
  <c r="G106" i="9"/>
  <c r="F104" i="11"/>
  <c r="E104" i="11"/>
  <c r="G106" i="11"/>
  <c r="G106" i="10"/>
  <c r="F104" i="10"/>
  <c r="E104" i="10"/>
  <c r="F7" i="9"/>
  <c r="E7" i="9"/>
  <c r="F103" i="4"/>
  <c r="G103" i="11"/>
  <c r="G103" i="10"/>
  <c r="G103" i="6"/>
  <c r="F108" i="5"/>
  <c r="F110" i="5" s="1"/>
  <c r="F15" i="5"/>
  <c r="F7" i="5"/>
  <c r="F111" i="5"/>
  <c r="F117" i="5" s="1"/>
  <c r="E115" i="5"/>
  <c r="E112" i="5"/>
  <c r="E111" i="5" s="1"/>
  <c r="E117" i="5" s="1"/>
  <c r="E94" i="5"/>
  <c r="E101" i="5" s="1"/>
  <c r="E89" i="5"/>
  <c r="E86" i="5"/>
  <c r="E82" i="5"/>
  <c r="E57" i="5"/>
  <c r="E33" i="5"/>
  <c r="E24" i="5"/>
  <c r="E84" i="5" s="1"/>
  <c r="E20" i="5"/>
  <c r="E15" i="5"/>
  <c r="E13" i="5"/>
  <c r="E7" i="5"/>
  <c r="E5" i="5"/>
  <c r="E23" i="5" l="1"/>
  <c r="E85" i="5" s="1"/>
  <c r="E120" i="5" s="1"/>
  <c r="E123" i="5" s="1"/>
  <c r="E92" i="5"/>
  <c r="E102" i="5" s="1"/>
  <c r="G106" i="4"/>
  <c r="E110" i="5"/>
  <c r="E118" i="5" s="1"/>
  <c r="G103" i="5"/>
  <c r="E103" i="4"/>
  <c r="F112" i="4"/>
  <c r="E112" i="4"/>
  <c r="F111" i="6"/>
  <c r="E111" i="6"/>
  <c r="G112" i="6"/>
  <c r="G112" i="5"/>
  <c r="F111" i="9"/>
  <c r="E111" i="9"/>
  <c r="G112" i="9"/>
  <c r="F111" i="10"/>
  <c r="F111" i="11"/>
  <c r="E111" i="11"/>
  <c r="G112" i="11"/>
  <c r="E109" i="5" l="1"/>
  <c r="G112" i="4"/>
  <c r="E111" i="10"/>
  <c r="G112" i="10"/>
  <c r="E100" i="4" l="1"/>
  <c r="F100" i="4"/>
  <c r="E82" i="11"/>
  <c r="F20" i="10" l="1"/>
  <c r="E20" i="10"/>
  <c r="F20" i="9"/>
  <c r="E20" i="9"/>
  <c r="F20" i="5"/>
  <c r="F20" i="6"/>
  <c r="E20" i="6"/>
  <c r="E22" i="4"/>
  <c r="F22" i="4"/>
  <c r="G21" i="5"/>
  <c r="G22" i="5"/>
  <c r="G21" i="9"/>
  <c r="G22" i="6"/>
  <c r="G21" i="10"/>
  <c r="F20" i="11"/>
  <c r="E20" i="11"/>
  <c r="G21" i="11"/>
  <c r="G100" i="4"/>
  <c r="G100" i="6"/>
  <c r="G100" i="5"/>
  <c r="G100" i="9"/>
  <c r="G100" i="10"/>
  <c r="G100" i="11"/>
  <c r="G22" i="4" l="1"/>
  <c r="G83" i="11" l="1"/>
  <c r="F57" i="5"/>
  <c r="F115" i="6"/>
  <c r="F108" i="6"/>
  <c r="F110" i="6" s="1"/>
  <c r="F94" i="6"/>
  <c r="F101" i="6" s="1"/>
  <c r="F89" i="6"/>
  <c r="F86" i="6"/>
  <c r="F82" i="6"/>
  <c r="F57" i="6"/>
  <c r="F33" i="6"/>
  <c r="F24" i="6"/>
  <c r="F15" i="6"/>
  <c r="F13" i="6"/>
  <c r="F7" i="6"/>
  <c r="F5" i="6" s="1"/>
  <c r="F87" i="4"/>
  <c r="E87" i="4"/>
  <c r="G87" i="6"/>
  <c r="E86" i="6"/>
  <c r="G86" i="6" s="1"/>
  <c r="G87" i="5"/>
  <c r="F86" i="5"/>
  <c r="G86" i="5" s="1"/>
  <c r="G87" i="9"/>
  <c r="F86" i="9"/>
  <c r="E86" i="9"/>
  <c r="E86" i="10"/>
  <c r="G87" i="10"/>
  <c r="F86" i="10"/>
  <c r="F115" i="11"/>
  <c r="F108" i="11"/>
  <c r="F110" i="11" s="1"/>
  <c r="G87" i="11"/>
  <c r="F86" i="11"/>
  <c r="F89" i="11"/>
  <c r="F57" i="11"/>
  <c r="F33" i="11"/>
  <c r="F15" i="11"/>
  <c r="F13" i="11"/>
  <c r="F7" i="11"/>
  <c r="F5" i="11" s="1"/>
  <c r="F115" i="10"/>
  <c r="F117" i="10"/>
  <c r="F94" i="10"/>
  <c r="F101" i="10" s="1"/>
  <c r="F89" i="10"/>
  <c r="F57" i="10"/>
  <c r="F33" i="10"/>
  <c r="F24" i="10"/>
  <c r="F15" i="10"/>
  <c r="F13" i="10"/>
  <c r="F7" i="10"/>
  <c r="F5" i="10" s="1"/>
  <c r="F23" i="10" s="1"/>
  <c r="F108" i="9"/>
  <c r="F110" i="9" s="1"/>
  <c r="F94" i="9"/>
  <c r="F101" i="9" s="1"/>
  <c r="F89" i="9"/>
  <c r="F57" i="9"/>
  <c r="F33" i="9"/>
  <c r="F24" i="9"/>
  <c r="F15" i="9"/>
  <c r="F13" i="9"/>
  <c r="E13" i="9"/>
  <c r="F5" i="9"/>
  <c r="F33" i="5"/>
  <c r="F94" i="5"/>
  <c r="F101" i="5" s="1"/>
  <c r="F89" i="5"/>
  <c r="F92" i="5" s="1"/>
  <c r="F82" i="5"/>
  <c r="F24" i="5"/>
  <c r="F13" i="5"/>
  <c r="F5" i="5"/>
  <c r="E122" i="4"/>
  <c r="E116" i="4"/>
  <c r="E114" i="4"/>
  <c r="E113" i="4"/>
  <c r="E109" i="4"/>
  <c r="E107" i="4"/>
  <c r="E105" i="4"/>
  <c r="E99" i="4"/>
  <c r="E98" i="4"/>
  <c r="E97" i="4"/>
  <c r="E96" i="4"/>
  <c r="E95" i="4"/>
  <c r="E93" i="4"/>
  <c r="E91" i="4"/>
  <c r="E90" i="4"/>
  <c r="E88" i="4"/>
  <c r="E83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25" i="4"/>
  <c r="E19" i="4"/>
  <c r="E18" i="4"/>
  <c r="E17" i="4"/>
  <c r="E16" i="4"/>
  <c r="E14" i="4"/>
  <c r="E12" i="4"/>
  <c r="E11" i="4"/>
  <c r="E10" i="4"/>
  <c r="E9" i="4"/>
  <c r="E8" i="4"/>
  <c r="E6" i="4"/>
  <c r="F90" i="4"/>
  <c r="F80" i="4"/>
  <c r="F74" i="4"/>
  <c r="F56" i="4"/>
  <c r="F54" i="4"/>
  <c r="F52" i="4"/>
  <c r="F51" i="4"/>
  <c r="F50" i="4"/>
  <c r="F48" i="4"/>
  <c r="F44" i="4"/>
  <c r="F25" i="4"/>
  <c r="F18" i="4"/>
  <c r="F17" i="4"/>
  <c r="F16" i="4"/>
  <c r="F14" i="4"/>
  <c r="F12" i="4"/>
  <c r="F11" i="4"/>
  <c r="G119" i="11"/>
  <c r="G116" i="11"/>
  <c r="E115" i="11"/>
  <c r="G114" i="11"/>
  <c r="G113" i="11"/>
  <c r="G109" i="11"/>
  <c r="E108" i="11"/>
  <c r="E110" i="11" s="1"/>
  <c r="G107" i="11"/>
  <c r="G105" i="11"/>
  <c r="G99" i="11"/>
  <c r="G98" i="11"/>
  <c r="G97" i="11"/>
  <c r="G96" i="11"/>
  <c r="G95" i="11"/>
  <c r="E94" i="11"/>
  <c r="E101" i="11" s="1"/>
  <c r="G93" i="11"/>
  <c r="G91" i="11"/>
  <c r="G90" i="11"/>
  <c r="E89" i="11"/>
  <c r="G88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8" i="11"/>
  <c r="E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39" i="11"/>
  <c r="G38" i="11"/>
  <c r="G37" i="11"/>
  <c r="G36" i="11"/>
  <c r="G35" i="11"/>
  <c r="G34" i="11"/>
  <c r="E33" i="11"/>
  <c r="G32" i="11"/>
  <c r="G31" i="11"/>
  <c r="G30" i="11"/>
  <c r="E24" i="11"/>
  <c r="G28" i="11"/>
  <c r="G27" i="11"/>
  <c r="G25" i="11"/>
  <c r="G22" i="11"/>
  <c r="G19" i="11"/>
  <c r="G18" i="11"/>
  <c r="G17" i="11"/>
  <c r="G16" i="11"/>
  <c r="E15" i="11"/>
  <c r="G14" i="11"/>
  <c r="E13" i="11"/>
  <c r="G12" i="11"/>
  <c r="G11" i="11"/>
  <c r="G10" i="11"/>
  <c r="G9" i="11"/>
  <c r="G8" i="11"/>
  <c r="E7" i="11"/>
  <c r="G6" i="11"/>
  <c r="A2" i="11"/>
  <c r="A2" i="10"/>
  <c r="A2" i="9"/>
  <c r="A2" i="5"/>
  <c r="A2" i="6"/>
  <c r="G13" i="11" l="1"/>
  <c r="G15" i="11"/>
  <c r="F118" i="5"/>
  <c r="F84" i="10"/>
  <c r="F85" i="10" s="1"/>
  <c r="F84" i="9"/>
  <c r="F92" i="9"/>
  <c r="F102" i="9" s="1"/>
  <c r="F117" i="6"/>
  <c r="F118" i="6" s="1"/>
  <c r="F84" i="6"/>
  <c r="F92" i="6"/>
  <c r="F102" i="6" s="1"/>
  <c r="F23" i="5"/>
  <c r="G86" i="9"/>
  <c r="F102" i="5"/>
  <c r="F89" i="4"/>
  <c r="F92" i="10"/>
  <c r="F102" i="10" s="1"/>
  <c r="F117" i="11"/>
  <c r="E117" i="11"/>
  <c r="F23" i="11"/>
  <c r="E86" i="4"/>
  <c r="G87" i="4"/>
  <c r="G89" i="11"/>
  <c r="F92" i="11"/>
  <c r="G86" i="10"/>
  <c r="F82" i="11"/>
  <c r="G82" i="11" s="1"/>
  <c r="F99" i="4"/>
  <c r="F95" i="4"/>
  <c r="F97" i="4"/>
  <c r="F94" i="11"/>
  <c r="F101" i="11" s="1"/>
  <c r="F15" i="4"/>
  <c r="F98" i="4"/>
  <c r="F96" i="4"/>
  <c r="F91" i="4"/>
  <c r="F88" i="4"/>
  <c r="F86" i="4" s="1"/>
  <c r="G20" i="11"/>
  <c r="F19" i="4"/>
  <c r="G7" i="11"/>
  <c r="F122" i="4"/>
  <c r="G26" i="11"/>
  <c r="E84" i="11"/>
  <c r="G40" i="11"/>
  <c r="E5" i="11"/>
  <c r="G33" i="11"/>
  <c r="G108" i="11"/>
  <c r="G29" i="11"/>
  <c r="G57" i="11"/>
  <c r="G59" i="11"/>
  <c r="G115" i="11"/>
  <c r="E92" i="11"/>
  <c r="E118" i="11" l="1"/>
  <c r="F118" i="11"/>
  <c r="G86" i="4"/>
  <c r="F102" i="11"/>
  <c r="F24" i="11"/>
  <c r="F84" i="11" s="1"/>
  <c r="F85" i="11" s="1"/>
  <c r="F29" i="4"/>
  <c r="G86" i="11"/>
  <c r="G104" i="11"/>
  <c r="E23" i="11"/>
  <c r="G101" i="11"/>
  <c r="G111" i="11"/>
  <c r="G117" i="11"/>
  <c r="E102" i="11"/>
  <c r="F116" i="4"/>
  <c r="E115" i="10"/>
  <c r="G114" i="10"/>
  <c r="G109" i="10"/>
  <c r="E108" i="10"/>
  <c r="E110" i="10" s="1"/>
  <c r="G107" i="10"/>
  <c r="G99" i="10"/>
  <c r="G98" i="10"/>
  <c r="G97" i="10"/>
  <c r="G95" i="10"/>
  <c r="E94" i="10"/>
  <c r="E101" i="10" s="1"/>
  <c r="G91" i="10"/>
  <c r="G90" i="10"/>
  <c r="E89" i="10"/>
  <c r="G88" i="10"/>
  <c r="G80" i="10"/>
  <c r="G79" i="10"/>
  <c r="G77" i="10"/>
  <c r="F76" i="4"/>
  <c r="G75" i="10"/>
  <c r="G74" i="10"/>
  <c r="F71" i="4"/>
  <c r="F68" i="4"/>
  <c r="G67" i="10"/>
  <c r="G65" i="10"/>
  <c r="G63" i="10"/>
  <c r="G62" i="10"/>
  <c r="G61" i="10"/>
  <c r="F60" i="4"/>
  <c r="G58" i="10"/>
  <c r="E57" i="10"/>
  <c r="G56" i="10"/>
  <c r="G54" i="10"/>
  <c r="G52" i="10"/>
  <c r="G51" i="10"/>
  <c r="G50" i="10"/>
  <c r="G48" i="10"/>
  <c r="G44" i="10"/>
  <c r="G43" i="10"/>
  <c r="E33" i="10"/>
  <c r="G32" i="10"/>
  <c r="G28" i="10"/>
  <c r="G27" i="10"/>
  <c r="G25" i="10"/>
  <c r="G22" i="10"/>
  <c r="G19" i="10"/>
  <c r="G17" i="10"/>
  <c r="G16" i="10"/>
  <c r="E15" i="10"/>
  <c r="G14" i="10"/>
  <c r="E13" i="10"/>
  <c r="G12" i="10"/>
  <c r="G11" i="10"/>
  <c r="G10" i="10"/>
  <c r="G9" i="10"/>
  <c r="E7" i="10"/>
  <c r="G122" i="9"/>
  <c r="G119" i="9"/>
  <c r="E115" i="9"/>
  <c r="G109" i="9"/>
  <c r="E108" i="9"/>
  <c r="E110" i="9" s="1"/>
  <c r="G105" i="9"/>
  <c r="G99" i="9"/>
  <c r="G98" i="9"/>
  <c r="G97" i="9"/>
  <c r="G96" i="9"/>
  <c r="G95" i="9"/>
  <c r="E94" i="9"/>
  <c r="E101" i="9" s="1"/>
  <c r="G93" i="9"/>
  <c r="G91" i="9"/>
  <c r="G90" i="9"/>
  <c r="E89" i="9"/>
  <c r="E92" i="9" s="1"/>
  <c r="G88" i="9"/>
  <c r="G83" i="9"/>
  <c r="E82" i="9"/>
  <c r="G81" i="9"/>
  <c r="G80" i="9"/>
  <c r="G78" i="9"/>
  <c r="G76" i="9"/>
  <c r="G74" i="9"/>
  <c r="G73" i="9"/>
  <c r="G71" i="9"/>
  <c r="G70" i="9"/>
  <c r="G69" i="9"/>
  <c r="G68" i="9"/>
  <c r="G66" i="9"/>
  <c r="G60" i="9"/>
  <c r="E57" i="9"/>
  <c r="G56" i="9"/>
  <c r="G55" i="9"/>
  <c r="G54" i="9"/>
  <c r="G52" i="9"/>
  <c r="G51" i="9"/>
  <c r="G50" i="9"/>
  <c r="G49" i="9"/>
  <c r="G48" i="9"/>
  <c r="G47" i="9"/>
  <c r="G45" i="9"/>
  <c r="G43" i="9"/>
  <c r="G42" i="9"/>
  <c r="G41" i="9"/>
  <c r="G40" i="9"/>
  <c r="G39" i="9"/>
  <c r="G38" i="9"/>
  <c r="G37" i="9"/>
  <c r="G35" i="9"/>
  <c r="G34" i="9"/>
  <c r="E33" i="9"/>
  <c r="E30" i="4"/>
  <c r="G19" i="9"/>
  <c r="G18" i="9"/>
  <c r="G17" i="9"/>
  <c r="G16" i="9"/>
  <c r="E15" i="9"/>
  <c r="G15" i="9" s="1"/>
  <c r="G14" i="9"/>
  <c r="G12" i="9"/>
  <c r="G11" i="9"/>
  <c r="G7" i="9"/>
  <c r="G6" i="9"/>
  <c r="E5" i="9"/>
  <c r="G119" i="5"/>
  <c r="G109" i="5"/>
  <c r="G107" i="5"/>
  <c r="G99" i="5"/>
  <c r="G98" i="5"/>
  <c r="G97" i="5"/>
  <c r="G96" i="5"/>
  <c r="G95" i="5"/>
  <c r="G93" i="5"/>
  <c r="G91" i="5"/>
  <c r="G90" i="5"/>
  <c r="G89" i="5"/>
  <c r="G88" i="5"/>
  <c r="G80" i="5"/>
  <c r="G79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1" i="5"/>
  <c r="G60" i="5"/>
  <c r="G59" i="5"/>
  <c r="G57" i="5"/>
  <c r="G56" i="5"/>
  <c r="G55" i="5"/>
  <c r="G54" i="5"/>
  <c r="G53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29" i="5"/>
  <c r="G27" i="5"/>
  <c r="G19" i="5"/>
  <c r="G18" i="5"/>
  <c r="G17" i="5"/>
  <c r="G12" i="5"/>
  <c r="G10" i="5"/>
  <c r="G6" i="5"/>
  <c r="G122" i="6"/>
  <c r="G119" i="6"/>
  <c r="G116" i="6"/>
  <c r="E115" i="6"/>
  <c r="G114" i="6"/>
  <c r="G113" i="6"/>
  <c r="G109" i="6"/>
  <c r="E108" i="6"/>
  <c r="G99" i="6"/>
  <c r="G98" i="6"/>
  <c r="G97" i="6"/>
  <c r="G96" i="6"/>
  <c r="G95" i="6"/>
  <c r="E94" i="6"/>
  <c r="E101" i="6" s="1"/>
  <c r="G93" i="6"/>
  <c r="G91" i="6"/>
  <c r="G90" i="6"/>
  <c r="E89" i="6"/>
  <c r="G89" i="6" s="1"/>
  <c r="G88" i="6"/>
  <c r="G83" i="6"/>
  <c r="E82" i="6"/>
  <c r="G82" i="6" s="1"/>
  <c r="G81" i="6"/>
  <c r="G80" i="6"/>
  <c r="G79" i="6"/>
  <c r="G78" i="6"/>
  <c r="G76" i="6"/>
  <c r="G75" i="6"/>
  <c r="G74" i="6"/>
  <c r="G72" i="6"/>
  <c r="G71" i="6"/>
  <c r="G70" i="6"/>
  <c r="G69" i="6"/>
  <c r="G68" i="6"/>
  <c r="G67" i="6"/>
  <c r="G66" i="6"/>
  <c r="G64" i="6"/>
  <c r="G63" i="6"/>
  <c r="G62" i="6"/>
  <c r="G60" i="6"/>
  <c r="G59" i="6"/>
  <c r="G58" i="6"/>
  <c r="E57" i="6"/>
  <c r="G56" i="6"/>
  <c r="G53" i="6"/>
  <c r="G52" i="6"/>
  <c r="G51" i="6"/>
  <c r="G48" i="6"/>
  <c r="G46" i="6"/>
  <c r="G44" i="6"/>
  <c r="G40" i="6"/>
  <c r="G37" i="6"/>
  <c r="G34" i="6"/>
  <c r="E33" i="6"/>
  <c r="E32" i="4"/>
  <c r="G31" i="6"/>
  <c r="G30" i="6"/>
  <c r="G28" i="6"/>
  <c r="E28" i="4"/>
  <c r="G26" i="6"/>
  <c r="E26" i="4"/>
  <c r="G18" i="6"/>
  <c r="G16" i="6"/>
  <c r="E15" i="6"/>
  <c r="G15" i="6" s="1"/>
  <c r="G14" i="6"/>
  <c r="E13" i="6"/>
  <c r="G11" i="6"/>
  <c r="G9" i="6"/>
  <c r="E7" i="6"/>
  <c r="E5" i="6" s="1"/>
  <c r="G108" i="6" l="1"/>
  <c r="E110" i="6"/>
  <c r="G94" i="6"/>
  <c r="E7" i="4"/>
  <c r="G27" i="6"/>
  <c r="E27" i="4"/>
  <c r="G32" i="6"/>
  <c r="E31" i="4"/>
  <c r="E111" i="4"/>
  <c r="E104" i="4"/>
  <c r="E13" i="4"/>
  <c r="E33" i="4"/>
  <c r="E15" i="4"/>
  <c r="G15" i="4" s="1"/>
  <c r="E94" i="4"/>
  <c r="E101" i="4" s="1"/>
  <c r="G113" i="9"/>
  <c r="G89" i="9"/>
  <c r="E89" i="4"/>
  <c r="E92" i="4" s="1"/>
  <c r="E82" i="4"/>
  <c r="G116" i="9"/>
  <c r="F115" i="9"/>
  <c r="F115" i="4" s="1"/>
  <c r="E117" i="9"/>
  <c r="E57" i="4"/>
  <c r="E108" i="4"/>
  <c r="E115" i="4"/>
  <c r="E5" i="10"/>
  <c r="E23" i="10" s="1"/>
  <c r="G29" i="10"/>
  <c r="E29" i="4"/>
  <c r="G29" i="4" s="1"/>
  <c r="F108" i="10"/>
  <c r="F109" i="4"/>
  <c r="G109" i="4" s="1"/>
  <c r="G89" i="10"/>
  <c r="G94" i="10"/>
  <c r="G119" i="10"/>
  <c r="F119" i="4"/>
  <c r="G119" i="4" s="1"/>
  <c r="G24" i="11"/>
  <c r="G13" i="9"/>
  <c r="F13" i="4"/>
  <c r="F23" i="9"/>
  <c r="F85" i="9" s="1"/>
  <c r="G94" i="11"/>
  <c r="F94" i="4"/>
  <c r="G92" i="11"/>
  <c r="G115" i="10"/>
  <c r="E117" i="10"/>
  <c r="G116" i="10"/>
  <c r="G113" i="10"/>
  <c r="F113" i="4"/>
  <c r="G113" i="4" s="1"/>
  <c r="G101" i="10"/>
  <c r="F43" i="4"/>
  <c r="G43" i="4" s="1"/>
  <c r="G83" i="10"/>
  <c r="F83" i="4"/>
  <c r="G83" i="4" s="1"/>
  <c r="G81" i="10"/>
  <c r="F81" i="4"/>
  <c r="G78" i="10"/>
  <c r="F78" i="4"/>
  <c r="G78" i="4" s="1"/>
  <c r="G73" i="10"/>
  <c r="F73" i="4"/>
  <c r="G73" i="4" s="1"/>
  <c r="G71" i="10"/>
  <c r="G70" i="10"/>
  <c r="F70" i="4"/>
  <c r="G70" i="4" s="1"/>
  <c r="G69" i="10"/>
  <c r="F69" i="4"/>
  <c r="G69" i="4" s="1"/>
  <c r="G66" i="10"/>
  <c r="F66" i="4"/>
  <c r="G66" i="4" s="1"/>
  <c r="G59" i="10"/>
  <c r="F59" i="4"/>
  <c r="G55" i="10"/>
  <c r="F55" i="4"/>
  <c r="G55" i="4" s="1"/>
  <c r="G53" i="10"/>
  <c r="F53" i="4"/>
  <c r="G53" i="4" s="1"/>
  <c r="G49" i="10"/>
  <c r="F49" i="4"/>
  <c r="G49" i="4" s="1"/>
  <c r="G47" i="10"/>
  <c r="F47" i="4"/>
  <c r="G47" i="4" s="1"/>
  <c r="G46" i="10"/>
  <c r="F46" i="4"/>
  <c r="G46" i="4" s="1"/>
  <c r="G45" i="10"/>
  <c r="F45" i="4"/>
  <c r="G45" i="4" s="1"/>
  <c r="G42" i="10"/>
  <c r="F42" i="4"/>
  <c r="G42" i="4" s="1"/>
  <c r="G41" i="10"/>
  <c r="F41" i="4"/>
  <c r="G41" i="4" s="1"/>
  <c r="G40" i="10"/>
  <c r="F40" i="4"/>
  <c r="G40" i="4" s="1"/>
  <c r="G39" i="10"/>
  <c r="F39" i="4"/>
  <c r="G39" i="4" s="1"/>
  <c r="G38" i="10"/>
  <c r="F38" i="4"/>
  <c r="G38" i="4" s="1"/>
  <c r="G37" i="10"/>
  <c r="F37" i="4"/>
  <c r="G37" i="4" s="1"/>
  <c r="G36" i="10"/>
  <c r="F36" i="4"/>
  <c r="G36" i="4" s="1"/>
  <c r="G35" i="10"/>
  <c r="F35" i="4"/>
  <c r="G34" i="10"/>
  <c r="F34" i="4"/>
  <c r="G34" i="4" s="1"/>
  <c r="G31" i="10"/>
  <c r="F31" i="4"/>
  <c r="G30" i="10"/>
  <c r="F30" i="4"/>
  <c r="G20" i="10"/>
  <c r="G114" i="9"/>
  <c r="F114" i="4"/>
  <c r="G114" i="4" s="1"/>
  <c r="G107" i="9"/>
  <c r="F107" i="4"/>
  <c r="G107" i="4" s="1"/>
  <c r="G20" i="9"/>
  <c r="G22" i="9"/>
  <c r="G79" i="9"/>
  <c r="F79" i="4"/>
  <c r="G79" i="4" s="1"/>
  <c r="G77" i="9"/>
  <c r="F77" i="4"/>
  <c r="G77" i="4" s="1"/>
  <c r="G75" i="9"/>
  <c r="F75" i="4"/>
  <c r="G75" i="4" s="1"/>
  <c r="G72" i="9"/>
  <c r="F72" i="4"/>
  <c r="G72" i="4" s="1"/>
  <c r="G67" i="9"/>
  <c r="F67" i="4"/>
  <c r="G67" i="4" s="1"/>
  <c r="G65" i="9"/>
  <c r="F65" i="4"/>
  <c r="G65" i="4" s="1"/>
  <c r="G64" i="9"/>
  <c r="F64" i="4"/>
  <c r="G64" i="4" s="1"/>
  <c r="G63" i="9"/>
  <c r="F63" i="4"/>
  <c r="G63" i="4" s="1"/>
  <c r="G62" i="9"/>
  <c r="F62" i="4"/>
  <c r="G62" i="4" s="1"/>
  <c r="G61" i="9"/>
  <c r="F61" i="4"/>
  <c r="G61" i="4" s="1"/>
  <c r="G58" i="9"/>
  <c r="F58" i="4"/>
  <c r="G58" i="4" s="1"/>
  <c r="G32" i="9"/>
  <c r="F32" i="4"/>
  <c r="G32" i="4" s="1"/>
  <c r="G28" i="9"/>
  <c r="F28" i="4"/>
  <c r="G28" i="4" s="1"/>
  <c r="G27" i="9"/>
  <c r="F27" i="4"/>
  <c r="G26" i="9"/>
  <c r="G9" i="9"/>
  <c r="F9" i="4"/>
  <c r="G9" i="4" s="1"/>
  <c r="G8" i="9"/>
  <c r="G84" i="11"/>
  <c r="G5" i="11"/>
  <c r="G118" i="11"/>
  <c r="G110" i="11"/>
  <c r="E85" i="11"/>
  <c r="E120" i="11" s="1"/>
  <c r="G23" i="11"/>
  <c r="G30" i="5"/>
  <c r="G24" i="5"/>
  <c r="G7" i="10"/>
  <c r="G8" i="10"/>
  <c r="G18" i="10"/>
  <c r="G18" i="4"/>
  <c r="G64" i="10"/>
  <c r="G96" i="10"/>
  <c r="G13" i="10"/>
  <c r="G33" i="10"/>
  <c r="G60" i="10"/>
  <c r="G68" i="10"/>
  <c r="G68" i="4"/>
  <c r="G72" i="10"/>
  <c r="G76" i="10"/>
  <c r="G76" i="4"/>
  <c r="G26" i="10"/>
  <c r="G15" i="10"/>
  <c r="G57" i="10"/>
  <c r="G95" i="4"/>
  <c r="G97" i="4"/>
  <c r="G122" i="4"/>
  <c r="E24" i="10"/>
  <c r="E92" i="10"/>
  <c r="F93" i="4"/>
  <c r="G53" i="9"/>
  <c r="G30" i="9"/>
  <c r="G44" i="9"/>
  <c r="G36" i="9"/>
  <c r="G46" i="9"/>
  <c r="E23" i="9"/>
  <c r="E24" i="9"/>
  <c r="G31" i="9"/>
  <c r="G82" i="9"/>
  <c r="G104" i="9"/>
  <c r="E102" i="9"/>
  <c r="G96" i="4"/>
  <c r="G98" i="4"/>
  <c r="G29" i="9"/>
  <c r="G92" i="9"/>
  <c r="G108" i="9"/>
  <c r="G51" i="5"/>
  <c r="G51" i="4"/>
  <c r="G14" i="5"/>
  <c r="G14" i="4"/>
  <c r="G16" i="4"/>
  <c r="G16" i="5"/>
  <c r="G28" i="5"/>
  <c r="G62" i="5"/>
  <c r="G78" i="5"/>
  <c r="G113" i="5"/>
  <c r="G9" i="5"/>
  <c r="G11" i="5"/>
  <c r="G11" i="4"/>
  <c r="G26" i="5"/>
  <c r="G114" i="5"/>
  <c r="G116" i="5"/>
  <c r="G116" i="4"/>
  <c r="G25" i="5"/>
  <c r="G71" i="4"/>
  <c r="G13" i="5"/>
  <c r="G58" i="5"/>
  <c r="G34" i="5"/>
  <c r="G80" i="4"/>
  <c r="G33" i="5"/>
  <c r="F84" i="5"/>
  <c r="G6" i="6"/>
  <c r="G47" i="6"/>
  <c r="G54" i="6"/>
  <c r="G54" i="4"/>
  <c r="G12" i="4"/>
  <c r="G12" i="6"/>
  <c r="G38" i="6"/>
  <c r="G43" i="6"/>
  <c r="G45" i="6"/>
  <c r="G50" i="6"/>
  <c r="G50" i="4"/>
  <c r="G61" i="6"/>
  <c r="G77" i="6"/>
  <c r="G107" i="6"/>
  <c r="G33" i="6"/>
  <c r="G49" i="6"/>
  <c r="G17" i="6"/>
  <c r="G17" i="4"/>
  <c r="G19" i="4"/>
  <c r="G19" i="6"/>
  <c r="G36" i="6"/>
  <c r="G39" i="6"/>
  <c r="G41" i="6"/>
  <c r="G55" i="6"/>
  <c r="G8" i="6"/>
  <c r="G13" i="6"/>
  <c r="G29" i="6"/>
  <c r="G42" i="6"/>
  <c r="G65" i="6"/>
  <c r="G73" i="6"/>
  <c r="G48" i="4"/>
  <c r="G90" i="4"/>
  <c r="E92" i="6"/>
  <c r="G101" i="6"/>
  <c r="G52" i="4"/>
  <c r="G44" i="4"/>
  <c r="G56" i="4"/>
  <c r="G60" i="4"/>
  <c r="G74" i="4"/>
  <c r="G99" i="4"/>
  <c r="E24" i="6"/>
  <c r="E117" i="6"/>
  <c r="G111" i="6"/>
  <c r="G115" i="6"/>
  <c r="G88" i="4"/>
  <c r="G91" i="4"/>
  <c r="G83" i="5"/>
  <c r="G108" i="10" l="1"/>
  <c r="F110" i="10"/>
  <c r="F118" i="10" s="1"/>
  <c r="F120" i="10" s="1"/>
  <c r="E110" i="4"/>
  <c r="G103" i="4"/>
  <c r="E5" i="4"/>
  <c r="F101" i="4"/>
  <c r="E117" i="4"/>
  <c r="G115" i="9"/>
  <c r="G89" i="4"/>
  <c r="G31" i="4"/>
  <c r="F117" i="9"/>
  <c r="F118" i="9" s="1"/>
  <c r="F120" i="9" s="1"/>
  <c r="E24" i="4"/>
  <c r="F108" i="4"/>
  <c r="G108" i="4" s="1"/>
  <c r="G102" i="11"/>
  <c r="F120" i="11"/>
  <c r="F123" i="11" s="1"/>
  <c r="F85" i="5"/>
  <c r="F120" i="5" s="1"/>
  <c r="F123" i="5" s="1"/>
  <c r="G82" i="10"/>
  <c r="F82" i="4"/>
  <c r="G82" i="4" s="1"/>
  <c r="F57" i="4"/>
  <c r="G57" i="4" s="1"/>
  <c r="F33" i="4"/>
  <c r="G33" i="4" s="1"/>
  <c r="F26" i="4"/>
  <c r="G26" i="4" s="1"/>
  <c r="F8" i="4"/>
  <c r="F7" i="4"/>
  <c r="G6" i="10"/>
  <c r="F6" i="4"/>
  <c r="G6" i="4" s="1"/>
  <c r="G57" i="9"/>
  <c r="G10" i="9"/>
  <c r="F10" i="4"/>
  <c r="G10" i="4" s="1"/>
  <c r="G85" i="11"/>
  <c r="G30" i="4"/>
  <c r="G13" i="4"/>
  <c r="G117" i="10"/>
  <c r="G24" i="10"/>
  <c r="E118" i="10"/>
  <c r="G93" i="10"/>
  <c r="G93" i="4"/>
  <c r="E84" i="10"/>
  <c r="E102" i="10"/>
  <c r="G92" i="10"/>
  <c r="E102" i="4"/>
  <c r="G111" i="9"/>
  <c r="G33" i="9"/>
  <c r="E84" i="9"/>
  <c r="E85" i="9" s="1"/>
  <c r="E118" i="9"/>
  <c r="G110" i="9"/>
  <c r="G59" i="9"/>
  <c r="G59" i="4"/>
  <c r="G25" i="9"/>
  <c r="G27" i="4"/>
  <c r="G94" i="9"/>
  <c r="G15" i="5"/>
  <c r="G115" i="5"/>
  <c r="G115" i="4"/>
  <c r="G108" i="5"/>
  <c r="G82" i="5"/>
  <c r="E102" i="6"/>
  <c r="G35" i="6"/>
  <c r="G35" i="4"/>
  <c r="E84" i="6"/>
  <c r="G25" i="6"/>
  <c r="G25" i="4"/>
  <c r="E118" i="6"/>
  <c r="G57" i="6"/>
  <c r="G10" i="6"/>
  <c r="G92" i="5"/>
  <c r="E118" i="4" l="1"/>
  <c r="G111" i="10"/>
  <c r="F111" i="4"/>
  <c r="G105" i="10"/>
  <c r="F105" i="4"/>
  <c r="G105" i="4" s="1"/>
  <c r="G5" i="9"/>
  <c r="F5" i="4"/>
  <c r="E123" i="11"/>
  <c r="G23" i="10"/>
  <c r="G5" i="10"/>
  <c r="E85" i="10"/>
  <c r="G84" i="10"/>
  <c r="G101" i="9"/>
  <c r="G102" i="9"/>
  <c r="E120" i="9"/>
  <c r="G8" i="5"/>
  <c r="G8" i="4"/>
  <c r="G123" i="5"/>
  <c r="G94" i="5"/>
  <c r="G94" i="4"/>
  <c r="G102" i="5"/>
  <c r="G117" i="5"/>
  <c r="G7" i="5"/>
  <c r="G20" i="5"/>
  <c r="G105" i="5"/>
  <c r="E84" i="4"/>
  <c r="G84" i="6"/>
  <c r="G117" i="6"/>
  <c r="F92" i="4"/>
  <c r="G105" i="6"/>
  <c r="G24" i="6"/>
  <c r="G7" i="6"/>
  <c r="G81" i="5"/>
  <c r="G81" i="4"/>
  <c r="G123" i="11" l="1"/>
  <c r="G120" i="11"/>
  <c r="G104" i="10"/>
  <c r="G102" i="10"/>
  <c r="F102" i="4"/>
  <c r="G102" i="4" s="1"/>
  <c r="G117" i="9"/>
  <c r="F117" i="4"/>
  <c r="G117" i="4" s="1"/>
  <c r="G118" i="9"/>
  <c r="G24" i="9"/>
  <c r="F24" i="4"/>
  <c r="G24" i="4" s="1"/>
  <c r="G84" i="9"/>
  <c r="F84" i="4"/>
  <c r="G84" i="4" s="1"/>
  <c r="G23" i="9"/>
  <c r="G7" i="4"/>
  <c r="E120" i="10"/>
  <c r="G85" i="10"/>
  <c r="E123" i="9"/>
  <c r="G5" i="5"/>
  <c r="G101" i="4"/>
  <c r="G101" i="5"/>
  <c r="G104" i="5"/>
  <c r="G111" i="4"/>
  <c r="G111" i="5"/>
  <c r="G5" i="4"/>
  <c r="G5" i="6"/>
  <c r="G104" i="6"/>
  <c r="G92" i="4"/>
  <c r="G92" i="6"/>
  <c r="G102" i="6"/>
  <c r="G84" i="5"/>
  <c r="F104" i="4" l="1"/>
  <c r="F110" i="4" s="1"/>
  <c r="G110" i="10"/>
  <c r="E123" i="10"/>
  <c r="F123" i="10"/>
  <c r="G118" i="5"/>
  <c r="G110" i="5"/>
  <c r="G110" i="6"/>
  <c r="G118" i="6"/>
  <c r="G104" i="4" l="1"/>
  <c r="G110" i="4"/>
  <c r="G23" i="5"/>
  <c r="G118" i="10"/>
  <c r="F118" i="4"/>
  <c r="G118" i="4" s="1"/>
  <c r="G123" i="10"/>
  <c r="G85" i="9"/>
  <c r="G120" i="10"/>
  <c r="F123" i="9"/>
  <c r="G120" i="9"/>
  <c r="G85" i="5"/>
  <c r="G123" i="9" l="1"/>
  <c r="G120" i="5"/>
  <c r="E21" i="4"/>
  <c r="E23" i="6"/>
  <c r="E20" i="4"/>
  <c r="E23" i="4" s="1"/>
  <c r="E85" i="4" l="1"/>
  <c r="E120" i="4" s="1"/>
  <c r="E123" i="4" s="1"/>
  <c r="E85" i="6"/>
  <c r="E120" i="6" l="1"/>
  <c r="E123" i="6" l="1"/>
  <c r="G21" i="6"/>
  <c r="F21" i="4"/>
  <c r="G21" i="4" s="1"/>
  <c r="G20" i="6"/>
  <c r="F20" i="4"/>
  <c r="G20" i="4" s="1"/>
  <c r="F23" i="6"/>
  <c r="G23" i="6" l="1"/>
  <c r="F85" i="6"/>
  <c r="F23" i="4"/>
  <c r="G23" i="4" s="1"/>
  <c r="F85" i="4" l="1"/>
  <c r="G85" i="4" s="1"/>
  <c r="G85" i="6"/>
  <c r="F120" i="6"/>
  <c r="G120" i="6" l="1"/>
  <c r="F120" i="4"/>
  <c r="G120" i="4" s="1"/>
  <c r="F123" i="6"/>
  <c r="F123" i="4" l="1"/>
  <c r="G123" i="4" s="1"/>
  <c r="G123" i="6"/>
</calcChain>
</file>

<file path=xl/sharedStrings.xml><?xml version="1.0" encoding="utf-8"?>
<sst xmlns="http://schemas.openxmlformats.org/spreadsheetml/2006/main" count="805" uniqueCount="139">
  <si>
    <t>介護保険事業収入</t>
  </si>
  <si>
    <t xml:space="preserve">  施設介護料収入</t>
  </si>
  <si>
    <t xml:space="preserve">  居宅介護料収入</t>
  </si>
  <si>
    <t xml:space="preserve">  （介護報酬収入）</t>
  </si>
  <si>
    <t xml:space="preserve">  （利用者負担金収入）</t>
  </si>
  <si>
    <t xml:space="preserve">  居宅介護支援介護料収入</t>
  </si>
  <si>
    <t xml:space="preserve">  利用者等利用料収入</t>
  </si>
  <si>
    <t xml:space="preserve">  その他の事業収入</t>
  </si>
  <si>
    <t>老人福祉事業収入</t>
  </si>
  <si>
    <t xml:space="preserve">  運営事業収入</t>
  </si>
  <si>
    <t>その他の事業収入</t>
  </si>
  <si>
    <t>借入金利息補助金収入</t>
  </si>
  <si>
    <t>受取利息配当金収入</t>
  </si>
  <si>
    <t>その他の収入</t>
  </si>
  <si>
    <t xml:space="preserve">  雑収入</t>
  </si>
  <si>
    <t>人件費支出</t>
  </si>
  <si>
    <t xml:space="preserve">  役員報酬支出</t>
  </si>
  <si>
    <t xml:space="preserve">  職員給料支出</t>
  </si>
  <si>
    <t xml:space="preserve">  職員賞与支出</t>
  </si>
  <si>
    <t xml:space="preserve">  職員諸手当</t>
  </si>
  <si>
    <t xml:space="preserve">  非常勤職員給与支出</t>
  </si>
  <si>
    <t xml:space="preserve">  派遣職員費支出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</si>
  <si>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</si>
  <si>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</si>
  <si>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</si>
  <si>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</si>
  <si>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介護用品費支出</t>
  </si>
  <si>
    <t xml:space="preserve">  医薬品費支出</t>
  </si>
  <si>
    <t xml:space="preserve">  診療・療養等材料費支出</t>
  </si>
  <si>
    <t xml:space="preserve">  保健衛生費支出</t>
  </si>
  <si>
    <t xml:space="preserve">  医療費支出</t>
  </si>
  <si>
    <t xml:space="preserve">  被服費支出</t>
  </si>
  <si>
    <t xml:space="preserve">  教養娯楽費支出</t>
  </si>
  <si>
    <t xml:space="preserve">  日用品費支出</t>
  </si>
  <si>
    <t xml:space="preserve">  保育材料費支出</t>
  </si>
  <si>
    <t xml:space="preserve">  本人支給金支出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</si>
  <si>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</si>
  <si>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</si>
  <si>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</si>
  <si>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</si>
  <si>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</si>
  <si>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教育指導費支出</t>
  </si>
  <si>
    <t xml:space="preserve">  就職支度費支出</t>
  </si>
  <si>
    <t xml:space="preserve">  葬祭費支出</t>
  </si>
  <si>
    <t xml:space="preserve">  車輌費支出</t>
  </si>
  <si>
    <t xml:space="preserve">  管理費返還支出</t>
  </si>
  <si>
    <t xml:space="preserve">  雑支出</t>
  </si>
  <si>
    <t xml:space="preserve">  その他の事業費支出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</si>
  <si>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</si>
  <si>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</si>
  <si>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</si>
  <si>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</si>
  <si>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</si>
  <si>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</si>
  <si>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</si>
  <si>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</si>
  <si>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</si>
  <si>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</si>
  <si>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</si>
  <si>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</si>
  <si>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</si>
  <si>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土地・建物賃借料支出</t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</si>
  <si>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</si>
  <si>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</si>
  <si>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</si>
  <si>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</si>
  <si>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その他の事務費支出</t>
  </si>
  <si>
    <t>支払利息支出</t>
  </si>
  <si>
    <t>その他の支出</t>
  </si>
  <si>
    <t xml:space="preserve">  利用者等外給食費支出</t>
  </si>
  <si>
    <t>事業活動支出計(2)</t>
  </si>
  <si>
    <t>事業活動資金収支差額(3)=(1)-(2)</t>
  </si>
  <si>
    <t>施設整備等補助金収入</t>
  </si>
  <si>
    <t xml:space="preserve">  設備資金借入金元金償還補助金収入</t>
  </si>
  <si>
    <t>施設整備等寄附金収入</t>
  </si>
  <si>
    <t xml:space="preserve">  施設整備等寄附金収入</t>
  </si>
  <si>
    <t>設備資金借入金収入</t>
  </si>
  <si>
    <t>施設整備等収入計(4)</t>
  </si>
  <si>
    <t>設備資金借入金元金償還支出</t>
  </si>
  <si>
    <t>固定資産取得支出</t>
  </si>
  <si>
    <t xml:space="preserve">  土地取得支出</t>
  </si>
  <si>
    <t xml:space="preserve">  建物取得支出</t>
  </si>
  <si>
    <t xml:space="preserve">  車輌運搬具取得支出</t>
  </si>
  <si>
    <t xml:space="preserve">  器具及び備品取得支出</t>
  </si>
  <si>
    <t xml:space="preserve">  その他の固定資産取得支出</t>
  </si>
  <si>
    <t>施設整備等支出計(5)</t>
  </si>
  <si>
    <t>施設整備等資金収支差額(6)=(4)-(5)</t>
  </si>
  <si>
    <t>積立資産取崩収入</t>
  </si>
  <si>
    <t xml:space="preserve">  退職給付引当資産取崩収入</t>
  </si>
  <si>
    <t>その他の活動による収入</t>
  </si>
  <si>
    <t xml:space="preserve">  その他の活動による収入</t>
  </si>
  <si>
    <t>その他の活動収入計(7)</t>
  </si>
  <si>
    <t>積立資産支出</t>
  </si>
  <si>
    <t xml:space="preserve">  退職給付引当資産支出</t>
  </si>
  <si>
    <t>事業区分間繰入金支出</t>
  </si>
  <si>
    <t>その他の活動による支出</t>
  </si>
  <si>
    <t xml:space="preserve">  その他の活動による支出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</si>
  <si>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</si>
  <si>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</si>
  <si>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</si>
  <si>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</si>
  <si>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</si>
  <si>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</si>
  <si>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事業活動収入計　(1)</t>
    <phoneticPr fontId="2"/>
  </si>
  <si>
    <t>　事　業　活　動　に　よ　る　収　支　</t>
    <rPh sb="1" eb="2">
      <t>コト</t>
    </rPh>
    <rPh sb="3" eb="4">
      <t>ギョウ</t>
    </rPh>
    <rPh sb="5" eb="6">
      <t>カツ</t>
    </rPh>
    <rPh sb="7" eb="8">
      <t>ドウ</t>
    </rPh>
    <rPh sb="15" eb="16">
      <t>オサム</t>
    </rPh>
    <rPh sb="17" eb="18">
      <t>シ</t>
    </rPh>
    <phoneticPr fontId="2"/>
  </si>
  <si>
    <t>勘定科目</t>
    <rPh sb="0" eb="2">
      <t>カンジョウ</t>
    </rPh>
    <phoneticPr fontId="2"/>
  </si>
  <si>
    <t>事業区分間繰入金収入</t>
    <rPh sb="5" eb="7">
      <t>クリイレ</t>
    </rPh>
    <phoneticPr fontId="2"/>
  </si>
  <si>
    <t>　役員報酬支出</t>
    <rPh sb="1" eb="3">
      <t>ヤクイン</t>
    </rPh>
    <rPh sb="3" eb="5">
      <t>ホウシュウ</t>
    </rPh>
    <rPh sb="5" eb="7">
      <t>シシュツ</t>
    </rPh>
    <phoneticPr fontId="2"/>
  </si>
  <si>
    <t>　役員報酬支出</t>
    <rPh sb="1" eb="3">
      <t>ヤクイン</t>
    </rPh>
    <rPh sb="3" eb="7">
      <t>ホウシュウシシュツ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</si>
  <si>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</si>
  <si>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経常経費寄付金収入</t>
    <rPh sb="0" eb="2">
      <t>ケイジョウ</t>
    </rPh>
    <rPh sb="2" eb="4">
      <t>ケイヒ</t>
    </rPh>
    <rPh sb="4" eb="9">
      <t>キフキンシュウニュウ</t>
    </rPh>
    <phoneticPr fontId="2"/>
  </si>
  <si>
    <t>資　金　収　支　予　算　書</t>
    <rPh sb="0" eb="1">
      <t>シ</t>
    </rPh>
    <rPh sb="2" eb="3">
      <t>キン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</si>
  <si>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社会福祉法人　共生会</t>
    <rPh sb="0" eb="2">
      <t>シャカイ</t>
    </rPh>
    <rPh sb="2" eb="4">
      <t>フクシ</t>
    </rPh>
    <rPh sb="4" eb="6">
      <t>ホウジン</t>
    </rPh>
    <rPh sb="7" eb="9">
      <t>キョウセイ</t>
    </rPh>
    <rPh sb="9" eb="10">
      <t>カイ</t>
    </rPh>
    <phoneticPr fontId="2"/>
  </si>
  <si>
    <t>法人全体</t>
    <rPh sb="0" eb="2">
      <t>ホウジン</t>
    </rPh>
    <rPh sb="2" eb="4">
      <t>ゼンタイ</t>
    </rPh>
    <phoneticPr fontId="2"/>
  </si>
  <si>
    <t>ほしの郷</t>
    <rPh sb="3" eb="4">
      <t>サト</t>
    </rPh>
    <phoneticPr fontId="2"/>
  </si>
  <si>
    <t>びおとーぷ</t>
    <phoneticPr fontId="2"/>
  </si>
  <si>
    <t>本部</t>
    <rPh sb="0" eb="2">
      <t>ホンブ</t>
    </rPh>
    <phoneticPr fontId="2"/>
  </si>
  <si>
    <t>補正予算差額</t>
    <rPh sb="0" eb="2">
      <t>ホセイ</t>
    </rPh>
    <rPh sb="2" eb="4">
      <t>ヨサン</t>
    </rPh>
    <rPh sb="4" eb="6">
      <t>サガク</t>
    </rPh>
    <phoneticPr fontId="2"/>
  </si>
  <si>
    <t>補正予算額</t>
    <rPh sb="0" eb="2">
      <t>ホセイ</t>
    </rPh>
    <rPh sb="2" eb="4">
      <t>ヨサン</t>
    </rPh>
    <rPh sb="4" eb="5">
      <t>ガク</t>
    </rPh>
    <phoneticPr fontId="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</si>
  <si>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"/>
  </si>
  <si>
    <t>当初予算</t>
    <rPh sb="0" eb="2">
      <t>トウショ</t>
    </rPh>
    <rPh sb="2" eb="4">
      <t>ヨサン</t>
    </rPh>
    <phoneticPr fontId="2"/>
  </si>
  <si>
    <t xml:space="preserve"> 施　設　整　備　等　に　よ　る　収　支　</t>
    <rPh sb="1" eb="2">
      <t>シ</t>
    </rPh>
    <rPh sb="3" eb="4">
      <t>モウケル</t>
    </rPh>
    <rPh sb="5" eb="6">
      <t>ヒトシ</t>
    </rPh>
    <rPh sb="7" eb="8">
      <t>ソナエ</t>
    </rPh>
    <rPh sb="9" eb="10">
      <t>トウ</t>
    </rPh>
    <rPh sb="17" eb="18">
      <t>オサム</t>
    </rPh>
    <rPh sb="19" eb="20">
      <t>シ</t>
    </rPh>
    <phoneticPr fontId="2"/>
  </si>
  <si>
    <t>　収　　　入</t>
    <rPh sb="1" eb="2">
      <t>シュウ</t>
    </rPh>
    <rPh sb="5" eb="6">
      <t>ニュウ</t>
    </rPh>
    <phoneticPr fontId="2"/>
  </si>
  <si>
    <t>　支　　出</t>
    <rPh sb="1" eb="2">
      <t>シ</t>
    </rPh>
    <rPh sb="4" eb="5">
      <t>デ</t>
    </rPh>
    <phoneticPr fontId="2"/>
  </si>
  <si>
    <t>　収　　入</t>
    <rPh sb="1" eb="2">
      <t>シュウ</t>
    </rPh>
    <rPh sb="4" eb="5">
      <t>ニュウ</t>
    </rPh>
    <phoneticPr fontId="2"/>
  </si>
  <si>
    <t>　施　設　整　備　等　に　よ　る　収　支　</t>
    <rPh sb="1" eb="2">
      <t>シ</t>
    </rPh>
    <rPh sb="3" eb="4">
      <t>モウケル</t>
    </rPh>
    <rPh sb="5" eb="6">
      <t>ヒトシ</t>
    </rPh>
    <rPh sb="7" eb="8">
      <t>ソナエ</t>
    </rPh>
    <rPh sb="9" eb="10">
      <t>トウ</t>
    </rPh>
    <rPh sb="17" eb="18">
      <t>オサム</t>
    </rPh>
    <rPh sb="19" eb="20">
      <t>シ</t>
    </rPh>
    <phoneticPr fontId="2"/>
  </si>
  <si>
    <t>　そ　の　他　の　活　動　に　よ　る　収　支</t>
    <rPh sb="5" eb="6">
      <t>タ</t>
    </rPh>
    <rPh sb="9" eb="10">
      <t>カツ</t>
    </rPh>
    <rPh sb="11" eb="12">
      <t>ドウ</t>
    </rPh>
    <rPh sb="19" eb="20">
      <t>オサム</t>
    </rPh>
    <rPh sb="21" eb="22">
      <t>シ</t>
    </rPh>
    <phoneticPr fontId="2"/>
  </si>
  <si>
    <t>ほしの郷・長南</t>
    <rPh sb="3" eb="4">
      <t>サト</t>
    </rPh>
    <rPh sb="5" eb="7">
      <t>チョウナン</t>
    </rPh>
    <phoneticPr fontId="2"/>
  </si>
  <si>
    <t>　施設整備等補助金収入</t>
    <rPh sb="1" eb="3">
      <t>シセツ</t>
    </rPh>
    <rPh sb="3" eb="5">
      <t>セイビ</t>
    </rPh>
    <rPh sb="5" eb="6">
      <t>トウ</t>
    </rPh>
    <rPh sb="6" eb="8">
      <t>ホジョ</t>
    </rPh>
    <rPh sb="8" eb="9">
      <t>キン</t>
    </rPh>
    <rPh sb="9" eb="11">
      <t>シュウニュウ</t>
    </rPh>
    <phoneticPr fontId="2"/>
  </si>
  <si>
    <t>ﾌｧｲﾅﾝｽ・ﾘｰｽ債務の返済支出</t>
    <rPh sb="10" eb="12">
      <t>サイム</t>
    </rPh>
    <rPh sb="13" eb="15">
      <t>ヘンサイ</t>
    </rPh>
    <rPh sb="15" eb="17">
      <t>シシュツ</t>
    </rPh>
    <phoneticPr fontId="2"/>
  </si>
  <si>
    <t>　利用者等外給食費収入</t>
    <rPh sb="1" eb="3">
      <t>リヨウ</t>
    </rPh>
    <rPh sb="3" eb="4">
      <t>シャ</t>
    </rPh>
    <rPh sb="4" eb="5">
      <t>トウ</t>
    </rPh>
    <rPh sb="5" eb="6">
      <t>ガイ</t>
    </rPh>
    <rPh sb="6" eb="8">
      <t>キュウショク</t>
    </rPh>
    <rPh sb="8" eb="9">
      <t>ヒ</t>
    </rPh>
    <rPh sb="9" eb="11">
      <t>シュウニュウ</t>
    </rPh>
    <phoneticPr fontId="2"/>
  </si>
  <si>
    <t xml:space="preserve">  修繕費積立資産支出</t>
    <rPh sb="2" eb="4">
      <t>シュウゼン</t>
    </rPh>
    <rPh sb="4" eb="5">
      <t>ヒ</t>
    </rPh>
    <rPh sb="5" eb="7">
      <t>ツミタテ</t>
    </rPh>
    <phoneticPr fontId="2"/>
  </si>
  <si>
    <t xml:space="preserve">  修繕費積立資産支出</t>
    <rPh sb="2" eb="5">
      <t>シュウゼンヒ</t>
    </rPh>
    <rPh sb="5" eb="7">
      <t>ツミタテ</t>
    </rPh>
    <phoneticPr fontId="2"/>
  </si>
  <si>
    <t xml:space="preserve">  修繕費積立資産支出</t>
    <rPh sb="2" eb="7">
      <t>シュウゼ</t>
    </rPh>
    <phoneticPr fontId="2"/>
  </si>
  <si>
    <t xml:space="preserve">  修繕費積立資産支出</t>
    <rPh sb="2" eb="5">
      <t>シュウゼンヒ</t>
    </rPh>
    <rPh sb="5" eb="7">
      <t>ツミタテ</t>
    </rPh>
    <phoneticPr fontId="2"/>
  </si>
  <si>
    <t>　修繕費積立資産支出</t>
    <rPh sb="1" eb="6">
      <t>シュウゼン</t>
    </rPh>
    <rPh sb="6" eb="8">
      <t>シサン</t>
    </rPh>
    <rPh sb="8" eb="10">
      <t>シシュツ</t>
    </rPh>
    <phoneticPr fontId="2"/>
  </si>
  <si>
    <t>(自　令和2年4月1日　　至　令和3年3月31日)</t>
    <rPh sb="1" eb="2">
      <t>ジ</t>
    </rPh>
    <rPh sb="3" eb="5">
      <t>レイワ</t>
    </rPh>
    <rPh sb="6" eb="7">
      <t>ネン</t>
    </rPh>
    <rPh sb="8" eb="9">
      <t>ガツ</t>
    </rPh>
    <rPh sb="10" eb="11">
      <t>ヒ</t>
    </rPh>
    <rPh sb="13" eb="14">
      <t>イタル</t>
    </rPh>
    <rPh sb="15" eb="17">
      <t>レイワ</t>
    </rPh>
    <rPh sb="18" eb="19">
      <t>ネン</t>
    </rPh>
    <rPh sb="20" eb="21">
      <t>ガツ</t>
    </rPh>
    <rPh sb="23" eb="24">
      <t>ヒ</t>
    </rPh>
    <phoneticPr fontId="2"/>
  </si>
  <si>
    <t>長期運営資金借入金収入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シュウニュウ</t>
    </rPh>
    <phoneticPr fontId="2"/>
  </si>
  <si>
    <t>　修繕費積立資産取崩収入</t>
    <rPh sb="1" eb="4">
      <t>シュウゼンヒ</t>
    </rPh>
    <rPh sb="4" eb="6">
      <t>ツミタテ</t>
    </rPh>
    <rPh sb="6" eb="8">
      <t>シサン</t>
    </rPh>
    <rPh sb="8" eb="10">
      <t>トリクズ</t>
    </rPh>
    <rPh sb="10" eb="12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</si>
</sst>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11" xfId="1" applyFont="1" applyBorder="1" applyProtection="1">
      <alignment vertical="center"/>
      <protection locked="0"/>
    </xf>
    <xf numFmtId="38" fontId="0" fillId="0" borderId="11" xfId="1" applyFont="1" applyBorder="1" applyAlignment="1" applyProtection="1">
      <alignment horizontal="right"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12" xfId="1" applyFont="1" applyBorder="1" applyProtection="1">
      <alignment vertical="center"/>
      <protection locked="0"/>
    </xf>
    <xf numFmtId="38" fontId="0" fillId="0" borderId="12" xfId="1" applyFont="1" applyBorder="1" applyAlignment="1" applyProtection="1">
      <alignment horizontal="right"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3" borderId="6" xfId="1" applyFont="1" applyFill="1" applyBorder="1" applyProtection="1">
      <alignment vertical="center"/>
      <protection locked="0"/>
    </xf>
    <xf numFmtId="38" fontId="0" fillId="3" borderId="7" xfId="1" applyFont="1" applyFill="1" applyBorder="1" applyProtection="1">
      <alignment vertical="center"/>
      <protection locked="0"/>
    </xf>
    <xf numFmtId="38" fontId="0" fillId="3" borderId="2" xfId="1" applyFont="1" applyFill="1" applyBorder="1" applyProtection="1">
      <alignment vertical="center"/>
      <protection locked="0"/>
    </xf>
    <xf numFmtId="38" fontId="0" fillId="3" borderId="2" xfId="1" applyFont="1" applyFill="1" applyBorder="1" applyAlignment="1" applyProtection="1">
      <alignment horizontal="right"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9" xfId="1" applyFont="1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  <protection locked="0"/>
    </xf>
    <xf numFmtId="38" fontId="0" fillId="0" borderId="8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3" fillId="0" borderId="11" xfId="1" applyFont="1" applyBorder="1" applyProtection="1">
      <alignment vertical="center"/>
      <protection locked="0"/>
    </xf>
    <xf numFmtId="38" fontId="3" fillId="0" borderId="12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12" xfId="1" applyFont="1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38" fontId="0" fillId="2" borderId="12" xfId="1" applyFont="1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38" fontId="0" fillId="4" borderId="12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0" borderId="0" xfId="1" applyFont="1" applyFill="1">
      <alignment vertical="center"/>
    </xf>
    <xf numFmtId="38" fontId="0" fillId="2" borderId="3" xfId="1" applyFont="1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38" fontId="0" fillId="2" borderId="11" xfId="1" applyFont="1" applyFill="1" applyBorder="1" applyProtection="1">
      <alignment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38" fontId="0" fillId="4" borderId="5" xfId="1" applyFont="1" applyFill="1" applyBorder="1" applyProtection="1">
      <alignment vertical="center"/>
      <protection locked="0"/>
    </xf>
    <xf numFmtId="38" fontId="0" fillId="4" borderId="0" xfId="1" applyFont="1" applyFill="1" applyBorder="1" applyProtection="1">
      <alignment vertical="center"/>
      <protection locked="0"/>
    </xf>
    <xf numFmtId="38" fontId="0" fillId="4" borderId="12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Protection="1">
      <alignment vertical="center"/>
      <protection locked="0"/>
    </xf>
    <xf numFmtId="38" fontId="0" fillId="2" borderId="0" xfId="1" applyFont="1" applyFill="1" applyBorder="1" applyProtection="1">
      <alignment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38" fontId="0" fillId="3" borderId="3" xfId="1" applyFont="1" applyFill="1" applyBorder="1" applyProtection="1">
      <alignment vertical="center"/>
      <protection locked="0"/>
    </xf>
    <xf numFmtId="38" fontId="0" fillId="3" borderId="4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right" vertical="center"/>
      <protection locked="0"/>
    </xf>
    <xf numFmtId="38" fontId="3" fillId="0" borderId="2" xfId="1" applyFont="1" applyBorder="1" applyProtection="1">
      <alignment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38" fontId="6" fillId="0" borderId="12" xfId="1" applyFont="1" applyBorder="1" applyProtection="1">
      <alignment vertical="center"/>
      <protection locked="0"/>
    </xf>
    <xf numFmtId="38" fontId="6" fillId="0" borderId="12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>
      <alignment horizontal="center" vertical="top" textRotation="255"/>
    </xf>
    <xf numFmtId="38" fontId="0" fillId="0" borderId="12" xfId="1" applyFont="1" applyBorder="1" applyAlignment="1">
      <alignment horizontal="center" vertical="top" textRotation="255"/>
    </xf>
    <xf numFmtId="38" fontId="0" fillId="0" borderId="2" xfId="1" applyFont="1" applyBorder="1" applyAlignment="1">
      <alignment horizontal="center" vertical="top" textRotation="255"/>
    </xf>
    <xf numFmtId="38" fontId="0" fillId="0" borderId="3" xfId="1" applyFont="1" applyBorder="1" applyAlignment="1">
      <alignment horizontal="center" vertical="top" textRotation="255"/>
    </xf>
    <xf numFmtId="38" fontId="0" fillId="0" borderId="5" xfId="1" applyFont="1" applyBorder="1" applyAlignment="1">
      <alignment horizontal="center" vertical="top" textRotation="255"/>
    </xf>
    <xf numFmtId="38" fontId="0" fillId="0" borderId="6" xfId="1" applyFont="1" applyBorder="1" applyAlignment="1">
      <alignment horizontal="center" vertical="top" textRotation="255"/>
    </xf>
    <xf numFmtId="38" fontId="0" fillId="0" borderId="11" xfId="1" applyFont="1" applyBorder="1" applyAlignment="1">
      <alignment horizontal="center" vertical="center" textRotation="255"/>
    </xf>
    <xf numFmtId="38" fontId="0" fillId="0" borderId="12" xfId="1" applyFont="1" applyBorder="1" applyAlignment="1">
      <alignment horizontal="center" vertical="center" textRotation="255"/>
    </xf>
    <xf numFmtId="38" fontId="0" fillId="0" borderId="2" xfId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view="pageLayout" topLeftCell="A35" zoomScaleNormal="100" workbookViewId="0">
      <selection activeCell="F35" sqref="F35"/>
    </sheetView>
  </sheetViews>
  <sheetFormatPr defaultColWidth="9" defaultRowHeight="30" customHeight="1" x14ac:dyDescent="0.15"/>
  <cols>
    <col min="1" max="2" width="4.625" style="3" customWidth="1"/>
    <col min="3" max="3" width="25.625" style="3" customWidth="1"/>
    <col min="4" max="4" width="9" style="3" customWidth="1"/>
    <col min="5" max="6" width="18.625" style="3" customWidth="1"/>
    <col min="7" max="7" width="18.625" style="5" customWidth="1"/>
    <col min="8" max="16384" width="9" style="3"/>
  </cols>
  <sheetData>
    <row r="1" spans="1:7" ht="30" customHeight="1" x14ac:dyDescent="0.15">
      <c r="A1" s="80" t="s">
        <v>111</v>
      </c>
      <c r="B1" s="81"/>
      <c r="C1" s="81"/>
      <c r="D1" s="81"/>
      <c r="E1" s="81"/>
      <c r="F1" s="81"/>
      <c r="G1" s="81"/>
    </row>
    <row r="2" spans="1:7" ht="17.25" customHeight="1" x14ac:dyDescent="0.15">
      <c r="A2" s="82" t="s">
        <v>136</v>
      </c>
      <c r="B2" s="82"/>
      <c r="C2" s="82"/>
      <c r="D2" s="82"/>
      <c r="E2" s="82"/>
      <c r="F2" s="82"/>
      <c r="G2" s="82"/>
    </row>
    <row r="3" spans="1:7" ht="30" customHeight="1" x14ac:dyDescent="0.15">
      <c r="A3" s="3" t="s">
        <v>112</v>
      </c>
      <c r="C3" s="4"/>
      <c r="D3" s="4"/>
      <c r="E3" s="1"/>
      <c r="F3" s="1"/>
      <c r="G3" s="76" t="s">
        <v>113</v>
      </c>
    </row>
    <row r="4" spans="1:7" ht="30" customHeight="1" x14ac:dyDescent="0.15">
      <c r="A4" s="86" t="s">
        <v>105</v>
      </c>
      <c r="B4" s="88"/>
      <c r="C4" s="88"/>
      <c r="D4" s="87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83" t="s">
        <v>104</v>
      </c>
      <c r="B5" s="83" t="s">
        <v>124</v>
      </c>
      <c r="C5" s="9" t="s">
        <v>0</v>
      </c>
      <c r="D5" s="9"/>
      <c r="E5" s="45">
        <f>SUM(本部!E5,びおとーぷ!E5,居宅1!E5,ほしの郷!E5,'ほし長南)'!E5)</f>
        <v>460800000</v>
      </c>
      <c r="F5" s="21">
        <f>SUM(本部!F5,びおとーぷ!F5,居宅1!F5,ほしの郷!F5,'ほし長南)'!F5)</f>
        <v>-37422000</v>
      </c>
      <c r="G5" s="22">
        <f>SUM(E5:F5)</f>
        <v>423378000</v>
      </c>
    </row>
    <row r="6" spans="1:7" ht="30" customHeight="1" x14ac:dyDescent="0.15">
      <c r="A6" s="84"/>
      <c r="B6" s="84"/>
      <c r="C6" s="6" t="s">
        <v>1</v>
      </c>
      <c r="D6" s="6"/>
      <c r="E6" s="46">
        <f>SUM(本部!E6,びおとーぷ!E6,居宅1!E6,ほしの郷!E6,'ほし長南)'!E6)</f>
        <v>406000000</v>
      </c>
      <c r="F6" s="24">
        <f>SUM(本部!F6,びおとーぷ!F6,居宅1!F6,ほしの郷!F6,'ほし長南)'!F6)</f>
        <v>-34000000</v>
      </c>
      <c r="G6" s="25">
        <f t="shared" ref="G6:G70" si="0">SUM(E6:F6)</f>
        <v>372000000</v>
      </c>
    </row>
    <row r="7" spans="1:7" ht="30" customHeight="1" x14ac:dyDescent="0.15">
      <c r="A7" s="84"/>
      <c r="B7" s="84"/>
      <c r="C7" s="6" t="s">
        <v>2</v>
      </c>
      <c r="D7" s="6"/>
      <c r="E7" s="46">
        <f>SUM(本部!E7,びおとーぷ!E7,居宅1!E7,ほしの郷!E7,'ほし長南)'!E7)</f>
        <v>50000000</v>
      </c>
      <c r="F7" s="24">
        <f>SUM(本部!F7,びおとーぷ!F7,居宅1!F7,ほしの郷!F7,'ほし長南)'!F7)</f>
        <v>-9300000</v>
      </c>
      <c r="G7" s="25">
        <f t="shared" si="0"/>
        <v>40700000</v>
      </c>
    </row>
    <row r="8" spans="1:7" ht="30" customHeight="1" x14ac:dyDescent="0.15">
      <c r="A8" s="84"/>
      <c r="B8" s="84"/>
      <c r="C8" s="6" t="s">
        <v>3</v>
      </c>
      <c r="D8" s="6"/>
      <c r="E8" s="46">
        <f>SUM(本部!E8,びおとーぷ!E8,居宅1!E8,ほしの郷!E8,'ほし長南)'!E8)</f>
        <v>39000000</v>
      </c>
      <c r="F8" s="24">
        <f>SUM(本部!F8,びおとーぷ!F8,居宅1!F8,ほしの郷!F8,'ほし長南)'!F8)</f>
        <v>-9000000</v>
      </c>
      <c r="G8" s="25">
        <f t="shared" si="0"/>
        <v>30000000</v>
      </c>
    </row>
    <row r="9" spans="1:7" ht="30" customHeight="1" x14ac:dyDescent="0.15">
      <c r="A9" s="84"/>
      <c r="B9" s="84"/>
      <c r="C9" s="6" t="s">
        <v>4</v>
      </c>
      <c r="D9" s="6"/>
      <c r="E9" s="46">
        <f>SUM(本部!E9,びおとーぷ!E9,居宅1!E9,ほしの郷!E9,'ほし長南)'!E9)</f>
        <v>11000000</v>
      </c>
      <c r="F9" s="24">
        <f>SUM(本部!F9,びおとーぷ!F9,居宅1!F9,ほしの郷!F9,'ほし長南)'!F9)</f>
        <v>-300000</v>
      </c>
      <c r="G9" s="25">
        <f t="shared" si="0"/>
        <v>10700000</v>
      </c>
    </row>
    <row r="10" spans="1:7" ht="30" customHeight="1" x14ac:dyDescent="0.15">
      <c r="A10" s="84"/>
      <c r="B10" s="84"/>
      <c r="C10" s="6" t="s">
        <v>5</v>
      </c>
      <c r="D10" s="6"/>
      <c r="E10" s="46">
        <f>SUM(本部!E10,びおとーぷ!E10,居宅1!E10,ほしの郷!E10,'ほし長南)'!E10)</f>
        <v>4800000</v>
      </c>
      <c r="F10" s="24">
        <f>SUM(本部!F10,びおとーぷ!F10,居宅1!F10,ほしの郷!F10,'ほし長南)'!F10)</f>
        <v>0</v>
      </c>
      <c r="G10" s="25">
        <f t="shared" si="0"/>
        <v>4800000</v>
      </c>
    </row>
    <row r="11" spans="1:7" ht="30" customHeight="1" x14ac:dyDescent="0.15">
      <c r="A11" s="84"/>
      <c r="B11" s="84"/>
      <c r="C11" s="6" t="s">
        <v>6</v>
      </c>
      <c r="D11" s="6"/>
      <c r="E11" s="46">
        <f>SUM(本部!E11,びおとーぷ!E11,居宅1!E11,ほしの郷!E11,'ほし長南)'!E11)</f>
        <v>0</v>
      </c>
      <c r="F11" s="24">
        <f>SUM(本部!F11,びおとーぷ!F11,居宅1!F11,ほしの郷!F11,'ほし長南)'!F11)</f>
        <v>350000</v>
      </c>
      <c r="G11" s="25">
        <f t="shared" si="0"/>
        <v>350000</v>
      </c>
    </row>
    <row r="12" spans="1:7" ht="30" customHeight="1" x14ac:dyDescent="0.15">
      <c r="A12" s="84"/>
      <c r="B12" s="84"/>
      <c r="C12" s="6" t="s">
        <v>7</v>
      </c>
      <c r="D12" s="6"/>
      <c r="E12" s="46">
        <f>SUM(本部!E12,びおとーぷ!E12,居宅1!E12,ほしの郷!E12,'ほし長南)'!E12)</f>
        <v>0</v>
      </c>
      <c r="F12" s="24">
        <f>SUM(本部!F12,びおとーぷ!F12,居宅1!F12,ほしの郷!F12,'ほし長南)'!F12)</f>
        <v>5528000</v>
      </c>
      <c r="G12" s="25">
        <f t="shared" si="0"/>
        <v>5528000</v>
      </c>
    </row>
    <row r="13" spans="1:7" ht="30" customHeight="1" x14ac:dyDescent="0.15">
      <c r="A13" s="84"/>
      <c r="B13" s="84"/>
      <c r="C13" s="6" t="s">
        <v>8</v>
      </c>
      <c r="D13" s="6"/>
      <c r="E13" s="46">
        <f>SUM(本部!E13,びおとーぷ!E13,居宅1!E13,ほしの郷!E13,'ほし長南)'!E13)</f>
        <v>83000000</v>
      </c>
      <c r="F13" s="24">
        <f>SUM(本部!F13,びおとーぷ!F13,居宅1!F13,ほしの郷!F13,'ほし長南)'!F13)</f>
        <v>0</v>
      </c>
      <c r="G13" s="25">
        <f t="shared" si="0"/>
        <v>83000000</v>
      </c>
    </row>
    <row r="14" spans="1:7" ht="30" customHeight="1" x14ac:dyDescent="0.15">
      <c r="A14" s="84"/>
      <c r="B14" s="84"/>
      <c r="C14" s="6" t="s">
        <v>9</v>
      </c>
      <c r="D14" s="6"/>
      <c r="E14" s="46">
        <f>SUM(本部!E14,びおとーぷ!E14,居宅1!E14,ほしの郷!E14,'ほし長南)'!E14)</f>
        <v>83000000</v>
      </c>
      <c r="F14" s="24">
        <f>SUM(本部!F14,びおとーぷ!F14,居宅1!F14,ほしの郷!F14,'ほし長南)'!F14)</f>
        <v>0</v>
      </c>
      <c r="G14" s="25">
        <f t="shared" si="0"/>
        <v>83000000</v>
      </c>
    </row>
    <row r="15" spans="1:7" ht="30" customHeight="1" x14ac:dyDescent="0.15">
      <c r="A15" s="84"/>
      <c r="B15" s="84"/>
      <c r="C15" s="6" t="s">
        <v>10</v>
      </c>
      <c r="D15" s="6"/>
      <c r="E15" s="46">
        <f>SUM(本部!E15,びおとーぷ!E15,居宅1!E15,ほしの郷!E15,'ほし長南)'!E15)</f>
        <v>0</v>
      </c>
      <c r="F15" s="24">
        <f>SUM(本部!F15,びおとーぷ!F15,居宅1!F15,ほしの郷!F15,'ほし長南)'!F15)</f>
        <v>407000</v>
      </c>
      <c r="G15" s="25">
        <f t="shared" si="0"/>
        <v>407000</v>
      </c>
    </row>
    <row r="16" spans="1:7" ht="30" customHeight="1" x14ac:dyDescent="0.15">
      <c r="A16" s="84"/>
      <c r="B16" s="84"/>
      <c r="C16" s="6" t="s">
        <v>7</v>
      </c>
      <c r="D16" s="6"/>
      <c r="E16" s="46">
        <f>SUM(本部!E16,びおとーぷ!E16,居宅1!E16,ほしの郷!E16,'ほし長南)'!E16)</f>
        <v>0</v>
      </c>
      <c r="F16" s="24">
        <f>SUM(本部!F16,びおとーぷ!F16,居宅1!F16,ほしの郷!F16,'ほし長南)'!F16)</f>
        <v>407000</v>
      </c>
      <c r="G16" s="25">
        <f t="shared" si="0"/>
        <v>407000</v>
      </c>
    </row>
    <row r="17" spans="1:7" ht="30" customHeight="1" x14ac:dyDescent="0.15">
      <c r="A17" s="84"/>
      <c r="B17" s="84"/>
      <c r="C17" s="6" t="s">
        <v>11</v>
      </c>
      <c r="D17" s="6"/>
      <c r="E17" s="46">
        <f>SUM(本部!E17,びおとーぷ!E17,居宅1!E17,ほしの郷!E17,'ほし長南)'!E17)</f>
        <v>330000</v>
      </c>
      <c r="F17" s="24">
        <f>SUM(本部!F17,びおとーぷ!F17,居宅1!F17,ほしの郷!F17,'ほし長南)'!F17)</f>
        <v>-100000</v>
      </c>
      <c r="G17" s="25">
        <f t="shared" si="0"/>
        <v>230000</v>
      </c>
    </row>
    <row r="18" spans="1:7" ht="30" customHeight="1" x14ac:dyDescent="0.15">
      <c r="A18" s="84"/>
      <c r="B18" s="84"/>
      <c r="C18" s="6" t="s">
        <v>110</v>
      </c>
      <c r="D18" s="6"/>
      <c r="E18" s="46">
        <f>SUM(本部!E18,びおとーぷ!E18,居宅1!E18,ほしの郷!E18,'ほし長南)'!E18)</f>
        <v>0</v>
      </c>
      <c r="F18" s="24">
        <f>SUM(本部!F18,びおとーぷ!F18,居宅1!F18,ほしの郷!F18,'ほし長南)'!F18)</f>
        <v>0</v>
      </c>
      <c r="G18" s="25">
        <f t="shared" si="0"/>
        <v>0</v>
      </c>
    </row>
    <row r="19" spans="1:7" ht="30" customHeight="1" x14ac:dyDescent="0.15">
      <c r="A19" s="84"/>
      <c r="B19" s="84"/>
      <c r="C19" s="6" t="s">
        <v>12</v>
      </c>
      <c r="D19" s="6"/>
      <c r="E19" s="46">
        <f>SUM(本部!E19,びおとーぷ!E19,居宅1!E19,ほしの郷!E19,'ほし長南)'!E19)</f>
        <v>3400</v>
      </c>
      <c r="F19" s="24">
        <f>SUM(本部!F19,びおとーぷ!F19,居宅1!F19,ほしの郷!F19,'ほし長南)'!F19)</f>
        <v>-2500</v>
      </c>
      <c r="G19" s="25">
        <f t="shared" si="0"/>
        <v>900</v>
      </c>
    </row>
    <row r="20" spans="1:7" ht="30" customHeight="1" x14ac:dyDescent="0.15">
      <c r="A20" s="84"/>
      <c r="B20" s="84"/>
      <c r="C20" s="6" t="s">
        <v>13</v>
      </c>
      <c r="D20" s="6"/>
      <c r="E20" s="46">
        <f>SUM(本部!E20,びおとーぷ!E20,居宅1!E20,ほしの郷!E20,'ほし長南)'!E20)</f>
        <v>1860000</v>
      </c>
      <c r="F20" s="24">
        <f>SUM(本部!F20,びおとーぷ!F20,居宅1!F20,ほしの郷!F20,'ほし長南)'!F20)</f>
        <v>390000</v>
      </c>
      <c r="G20" s="25">
        <f t="shared" si="0"/>
        <v>2250000</v>
      </c>
    </row>
    <row r="21" spans="1:7" s="1" customFormat="1" ht="30" customHeight="1" x14ac:dyDescent="0.15">
      <c r="A21" s="84"/>
      <c r="B21" s="84"/>
      <c r="C21" s="23" t="s">
        <v>130</v>
      </c>
      <c r="D21" s="23"/>
      <c r="E21" s="46">
        <f>SUM(本部!E21,びおとーぷ!E21,居宅1!E21,ほしの郷!E21,'ほし長南)'!E21)</f>
        <v>1510000</v>
      </c>
      <c r="F21" s="24">
        <f>SUM(本部!F21,びおとーぷ!F21,居宅1!F21,ほしの郷!F21,'ほし長南)'!F21)</f>
        <v>290000</v>
      </c>
      <c r="G21" s="25">
        <f t="shared" ref="G21" si="1">SUM(E21:F21)</f>
        <v>1800000</v>
      </c>
    </row>
    <row r="22" spans="1:7" ht="30" customHeight="1" x14ac:dyDescent="0.15">
      <c r="A22" s="84"/>
      <c r="B22" s="84"/>
      <c r="C22" s="6" t="s">
        <v>14</v>
      </c>
      <c r="D22" s="6"/>
      <c r="E22" s="75">
        <f>SUM(本部!E22,びおとーぷ!E22,居宅1!E22,ほしの郷!E22,'ほし長南)'!E22)</f>
        <v>350000</v>
      </c>
      <c r="F22" s="24">
        <f>SUM(本部!F22,びおとーぷ!F22,居宅1!F22,ほしの郷!F22,'ほし長南)'!F22)</f>
        <v>100000</v>
      </c>
      <c r="G22" s="25">
        <f t="shared" si="0"/>
        <v>450000</v>
      </c>
    </row>
    <row r="23" spans="1:7" ht="30" customHeight="1" x14ac:dyDescent="0.15">
      <c r="A23" s="84"/>
      <c r="B23" s="85"/>
      <c r="C23" s="86" t="s">
        <v>103</v>
      </c>
      <c r="D23" s="87"/>
      <c r="E23" s="26">
        <f>SUM(E5,,E13,E15,E17,E18,E19,E20)</f>
        <v>545993400</v>
      </c>
      <c r="F23" s="26">
        <f>SUM(本部!F23,びおとーぷ!F23,居宅1!F23,ほしの郷!F23,'ほし長南)'!F23)</f>
        <v>-36727500</v>
      </c>
      <c r="G23" s="27">
        <f>SUM(E23:F23)</f>
        <v>509265900</v>
      </c>
    </row>
    <row r="24" spans="1:7" ht="30" customHeight="1" x14ac:dyDescent="0.15">
      <c r="A24" s="84"/>
      <c r="B24" s="83" t="s">
        <v>123</v>
      </c>
      <c r="C24" s="49" t="s">
        <v>15</v>
      </c>
      <c r="D24" s="50"/>
      <c r="E24" s="51">
        <f>SUM(本部!E24,びおとーぷ!E24,居宅1!E24,ほしの郷!E24,'ほし長南)'!E24)</f>
        <v>329190000</v>
      </c>
      <c r="F24" s="51">
        <f>SUM(本部!F24,びおとーぷ!F24,居宅1!F24,ほしの郷!F24,'ほし長南)'!F24)</f>
        <v>21918000</v>
      </c>
      <c r="G24" s="74">
        <f t="shared" si="0"/>
        <v>351108000</v>
      </c>
    </row>
    <row r="25" spans="1:7" ht="30" customHeight="1" x14ac:dyDescent="0.15">
      <c r="A25" s="84"/>
      <c r="B25" s="84"/>
      <c r="C25" s="16" t="s">
        <v>16</v>
      </c>
      <c r="D25" s="6"/>
      <c r="E25" s="48">
        <f>SUM(本部!E25,びおとーぷ!E25,居宅1!E25,ほしの郷!E25,'ほし長南)'!E25)</f>
        <v>350000</v>
      </c>
      <c r="F25" s="24">
        <f>SUM(本部!F25,びおとーぷ!F25,居宅1!F25,ほしの郷!F25,'ほし長南)'!F25)</f>
        <v>0</v>
      </c>
      <c r="G25" s="25">
        <f t="shared" si="0"/>
        <v>350000</v>
      </c>
    </row>
    <row r="26" spans="1:7" ht="30" customHeight="1" x14ac:dyDescent="0.15">
      <c r="A26" s="84"/>
      <c r="B26" s="84"/>
      <c r="C26" s="16" t="s">
        <v>17</v>
      </c>
      <c r="D26" s="6"/>
      <c r="E26" s="48">
        <f>SUM(本部!E26,びおとーぷ!E26,居宅1!E26,ほしの郷!E26,'ほし長南)'!E26)</f>
        <v>229100000</v>
      </c>
      <c r="F26" s="24">
        <f>SUM(本部!F26,びおとーぷ!F26,居宅1!F26,ほしの郷!F26,'ほし長南)'!F26)</f>
        <v>-9200000</v>
      </c>
      <c r="G26" s="25">
        <f t="shared" si="0"/>
        <v>219900000</v>
      </c>
    </row>
    <row r="27" spans="1:7" ht="30" customHeight="1" x14ac:dyDescent="0.15">
      <c r="A27" s="84"/>
      <c r="B27" s="84"/>
      <c r="C27" s="16" t="s">
        <v>18</v>
      </c>
      <c r="D27" s="6"/>
      <c r="E27" s="48">
        <f>SUM(本部!E27,びおとーぷ!E27,居宅1!E27,ほしの郷!E27,'ほし長南)'!E27)</f>
        <v>26280000</v>
      </c>
      <c r="F27" s="24">
        <f>SUM(本部!F27,びおとーぷ!F27,居宅1!F27,ほしの郷!F27,'ほし長南)'!F27)</f>
        <v>528000</v>
      </c>
      <c r="G27" s="25">
        <f t="shared" si="0"/>
        <v>26808000</v>
      </c>
    </row>
    <row r="28" spans="1:7" ht="30" customHeight="1" x14ac:dyDescent="0.15">
      <c r="A28" s="84"/>
      <c r="B28" s="84"/>
      <c r="C28" s="16" t="s">
        <v>19</v>
      </c>
      <c r="D28" s="6"/>
      <c r="E28" s="48">
        <f>SUM(本部!E28,びおとーぷ!E28,居宅1!E28,ほしの郷!E28,'ほし長南)'!E28)</f>
        <v>7470000</v>
      </c>
      <c r="F28" s="24">
        <f>SUM(本部!F28,びおとーぷ!F28,居宅1!F28,ほしの郷!F28,'ほし長南)'!F28)</f>
        <v>-490000</v>
      </c>
      <c r="G28" s="25">
        <f t="shared" si="0"/>
        <v>6980000</v>
      </c>
    </row>
    <row r="29" spans="1:7" ht="30" customHeight="1" x14ac:dyDescent="0.15">
      <c r="A29" s="84"/>
      <c r="B29" s="84"/>
      <c r="C29" s="16" t="s">
        <v>20</v>
      </c>
      <c r="D29" s="6"/>
      <c r="E29" s="48">
        <f>SUM(本部!E29,びおとーぷ!E29,居宅1!E29,ほしの郷!E29,'ほし長南)'!E29)</f>
        <v>0</v>
      </c>
      <c r="F29" s="24">
        <f>SUM(本部!F29,びおとーぷ!F29,居宅1!F29,ほしの郷!F29,'ほし長南)'!F29)</f>
        <v>0</v>
      </c>
      <c r="G29" s="25">
        <f t="shared" si="0"/>
        <v>0</v>
      </c>
    </row>
    <row r="30" spans="1:7" ht="30" customHeight="1" x14ac:dyDescent="0.15">
      <c r="A30" s="84"/>
      <c r="B30" s="84"/>
      <c r="C30" s="16" t="s">
        <v>21</v>
      </c>
      <c r="D30" s="6"/>
      <c r="E30" s="48">
        <f>SUM(本部!E30,びおとーぷ!E30,居宅1!E30,ほしの郷!E30,'ほし長南)'!E30)</f>
        <v>32500000</v>
      </c>
      <c r="F30" s="24">
        <f>SUM(本部!F30,びおとーぷ!F30,居宅1!F30,ほしの郷!F30,'ほし長南)'!F30)</f>
        <v>31500000</v>
      </c>
      <c r="G30" s="25">
        <f t="shared" si="0"/>
        <v>64000000</v>
      </c>
    </row>
    <row r="31" spans="1:7" ht="30" customHeight="1" x14ac:dyDescent="0.15">
      <c r="A31" s="84"/>
      <c r="B31" s="84"/>
      <c r="C31" s="16" t="s">
        <v>22</v>
      </c>
      <c r="D31" s="6"/>
      <c r="E31" s="48">
        <f>SUM(本部!E31,びおとーぷ!E31,居宅1!E31,ほしの郷!E31,'ほし長南)'!E31)</f>
        <v>4450000</v>
      </c>
      <c r="F31" s="24">
        <f>SUM(本部!F31,びおとーぷ!F31,居宅1!F31,ほしの郷!F31,'ほし長南)'!F31)</f>
        <v>350000</v>
      </c>
      <c r="G31" s="25">
        <f t="shared" si="0"/>
        <v>4800000</v>
      </c>
    </row>
    <row r="32" spans="1:7" ht="30" customHeight="1" x14ac:dyDescent="0.15">
      <c r="A32" s="84"/>
      <c r="B32" s="84"/>
      <c r="C32" s="16" t="s">
        <v>23</v>
      </c>
      <c r="D32" s="6"/>
      <c r="E32" s="48">
        <f>SUM(本部!E32,びおとーぷ!E32,居宅1!E32,ほしの郷!E32,'ほし長南)'!E32)</f>
        <v>29040000</v>
      </c>
      <c r="F32" s="24">
        <f>SUM(本部!F32,びおとーぷ!F32,居宅1!F32,ほしの郷!F32,'ほし長南)'!F32)</f>
        <v>-770000</v>
      </c>
      <c r="G32" s="25">
        <f t="shared" si="0"/>
        <v>28270000</v>
      </c>
    </row>
    <row r="33" spans="1:7" ht="30" customHeight="1" x14ac:dyDescent="0.15">
      <c r="A33" s="84"/>
      <c r="B33" s="84"/>
      <c r="C33" s="52" t="s">
        <v>24</v>
      </c>
      <c r="D33" s="53"/>
      <c r="E33" s="54">
        <f>SUM(本部!E33,びおとーぷ!E33,居宅1!E33,ほしの郷!E33,'ほし長南)'!E33)</f>
        <v>88240000</v>
      </c>
      <c r="F33" s="54">
        <f>SUM(本部!F33,びおとーぷ!F33,居宅1!F33,ほしの郷!F33,'ほし長南)'!F33)</f>
        <v>-9505000</v>
      </c>
      <c r="G33" s="71">
        <f t="shared" si="0"/>
        <v>78735000</v>
      </c>
    </row>
    <row r="34" spans="1:7" ht="30" customHeight="1" x14ac:dyDescent="0.15">
      <c r="A34" s="84"/>
      <c r="B34" s="84"/>
      <c r="C34" s="16" t="s">
        <v>25</v>
      </c>
      <c r="D34" s="6"/>
      <c r="E34" s="24">
        <f>SUM(本部!E34,びおとーぷ!E34,居宅1!E34,ほしの郷!E34,'ほし長南)'!E34)</f>
        <v>48500000</v>
      </c>
      <c r="F34" s="24">
        <f>SUM(本部!F34,びおとーぷ!F34,居宅1!F34,ほしの郷!F34,'ほし長南)'!F34)</f>
        <v>-4500000</v>
      </c>
      <c r="G34" s="25">
        <f t="shared" si="0"/>
        <v>44000000</v>
      </c>
    </row>
    <row r="35" spans="1:7" ht="30" customHeight="1" x14ac:dyDescent="0.15">
      <c r="A35" s="84"/>
      <c r="B35" s="84"/>
      <c r="C35" s="16" t="s">
        <v>26</v>
      </c>
      <c r="D35" s="6"/>
      <c r="E35" s="24">
        <f>SUM(本部!E35,びおとーぷ!E35,居宅1!E35,ほしの郷!E35,'ほし長南)'!E35)</f>
        <v>16000000</v>
      </c>
      <c r="F35" s="24">
        <f>SUM(本部!F35,びおとーぷ!F35,居宅1!F35,ほしの郷!F35,'ほし長南)'!F35)</f>
        <v>-2380000</v>
      </c>
      <c r="G35" s="25">
        <f t="shared" si="0"/>
        <v>13620000</v>
      </c>
    </row>
    <row r="36" spans="1:7" ht="30" customHeight="1" x14ac:dyDescent="0.15">
      <c r="A36" s="84"/>
      <c r="B36" s="84"/>
      <c r="C36" s="16" t="s">
        <v>27</v>
      </c>
      <c r="D36" s="6"/>
      <c r="E36" s="24">
        <f>SUM(本部!E36,びおとーぷ!E36,居宅1!E36,ほしの郷!E36,'ほし長南)'!E36)</f>
        <v>2500000</v>
      </c>
      <c r="F36" s="24">
        <f>SUM(本部!F36,びおとーぷ!F36,居宅1!F36,ほしの郷!F36,'ほし長南)'!F36)</f>
        <v>-100000</v>
      </c>
      <c r="G36" s="25">
        <f t="shared" si="0"/>
        <v>2400000</v>
      </c>
    </row>
    <row r="37" spans="1:7" ht="30" customHeight="1" x14ac:dyDescent="0.15">
      <c r="A37" s="84"/>
      <c r="B37" s="84"/>
      <c r="C37" s="16" t="s">
        <v>28</v>
      </c>
      <c r="D37" s="6"/>
      <c r="E37" s="24">
        <f>SUM(本部!E37,びおとーぷ!E37,居宅1!E37,ほしの郷!E37,'ほし長南)'!E37)</f>
        <v>190000</v>
      </c>
      <c r="F37" s="24">
        <f>SUM(本部!F37,びおとーぷ!F37,居宅1!F37,ほしの郷!F37,'ほし長南)'!F37)</f>
        <v>120000</v>
      </c>
      <c r="G37" s="25">
        <f t="shared" si="0"/>
        <v>310000</v>
      </c>
    </row>
    <row r="38" spans="1:7" ht="30" customHeight="1" x14ac:dyDescent="0.15">
      <c r="A38" s="84"/>
      <c r="B38" s="84"/>
      <c r="C38" s="16" t="s">
        <v>29</v>
      </c>
      <c r="D38" s="6"/>
      <c r="E38" s="24">
        <f>SUM(本部!E38,びおとーぷ!E38,居宅1!E38,ほしの郷!E38,'ほし長南)'!E38)</f>
        <v>2020000</v>
      </c>
      <c r="F38" s="24">
        <f>SUM(本部!F38,びおとーぷ!F38,居宅1!F38,ほしの郷!F38,'ほし長南)'!F38)</f>
        <v>250000</v>
      </c>
      <c r="G38" s="25">
        <f t="shared" si="0"/>
        <v>2270000</v>
      </c>
    </row>
    <row r="39" spans="1:7" ht="30" customHeight="1" x14ac:dyDescent="0.15">
      <c r="A39" s="84"/>
      <c r="B39" s="84"/>
      <c r="C39" s="16" t="s">
        <v>30</v>
      </c>
      <c r="D39" s="6"/>
      <c r="E39" s="24">
        <f>SUM(本部!E39,びおとーぷ!E39,居宅1!E39,ほしの郷!E39,'ほし長南)'!E39)</f>
        <v>3150000</v>
      </c>
      <c r="F39" s="24">
        <f>SUM(本部!F39,びおとーぷ!F39,居宅1!F39,ほしの郷!F39,'ほし長南)'!F39)</f>
        <v>-500000</v>
      </c>
      <c r="G39" s="25">
        <f t="shared" si="0"/>
        <v>2650000</v>
      </c>
    </row>
    <row r="40" spans="1:7" ht="30" customHeight="1" x14ac:dyDescent="0.15">
      <c r="A40" s="84"/>
      <c r="B40" s="84"/>
      <c r="C40" s="16" t="s">
        <v>31</v>
      </c>
      <c r="D40" s="6"/>
      <c r="E40" s="24">
        <f>SUM(本部!E40,びおとーぷ!E40,居宅1!E40,ほしの郷!E40,'ほし長南)'!E40)</f>
        <v>40000</v>
      </c>
      <c r="F40" s="24">
        <f>SUM(本部!F40,びおとーぷ!F40,居宅1!F40,ほしの郷!F40,'ほし長南)'!F40)</f>
        <v>0</v>
      </c>
      <c r="G40" s="25">
        <f t="shared" si="0"/>
        <v>40000</v>
      </c>
    </row>
    <row r="41" spans="1:7" ht="30" customHeight="1" x14ac:dyDescent="0.15">
      <c r="A41" s="84"/>
      <c r="B41" s="84"/>
      <c r="C41" s="16" t="s">
        <v>32</v>
      </c>
      <c r="D41" s="6"/>
      <c r="E41" s="24">
        <f>SUM(本部!E41,びおとーぷ!E41,居宅1!E41,ほしの郷!E41,'ほし長南)'!E41)</f>
        <v>1500000</v>
      </c>
      <c r="F41" s="24">
        <f>SUM(本部!F41,びおとーぷ!F41,居宅1!F41,ほしの郷!F41,'ほし長南)'!F41)</f>
        <v>-50000</v>
      </c>
      <c r="G41" s="25">
        <f t="shared" si="0"/>
        <v>1450000</v>
      </c>
    </row>
    <row r="42" spans="1:7" ht="30" customHeight="1" x14ac:dyDescent="0.15">
      <c r="A42" s="84"/>
      <c r="B42" s="84"/>
      <c r="C42" s="16" t="s">
        <v>33</v>
      </c>
      <c r="D42" s="6"/>
      <c r="E42" s="24">
        <f>SUM(本部!E42,びおとーぷ!E42,居宅1!E42,ほしの郷!E42,'ほし長南)'!E42)</f>
        <v>150000</v>
      </c>
      <c r="F42" s="24">
        <f>SUM(本部!F42,びおとーぷ!F42,居宅1!F42,ほしの郷!F42,'ほし長南)'!F42)</f>
        <v>295000</v>
      </c>
      <c r="G42" s="25">
        <f t="shared" si="0"/>
        <v>445000</v>
      </c>
    </row>
    <row r="43" spans="1:7" ht="30" customHeight="1" x14ac:dyDescent="0.15">
      <c r="A43" s="84"/>
      <c r="B43" s="84"/>
      <c r="C43" s="16" t="s">
        <v>34</v>
      </c>
      <c r="D43" s="6"/>
      <c r="E43" s="24">
        <f>SUM(本部!E43,びおとーぷ!E43,居宅1!E43,ほしの郷!E43,'ほし長南)'!E43)</f>
        <v>0</v>
      </c>
      <c r="F43" s="24">
        <f>SUM(本部!F43,びおとーぷ!F43,居宅1!F43,ほしの郷!F43,'ほし長南)'!F43)</f>
        <v>0</v>
      </c>
      <c r="G43" s="25">
        <f t="shared" si="0"/>
        <v>0</v>
      </c>
    </row>
    <row r="44" spans="1:7" ht="30" customHeight="1" x14ac:dyDescent="0.15">
      <c r="A44" s="84"/>
      <c r="B44" s="84"/>
      <c r="C44" s="16" t="s">
        <v>35</v>
      </c>
      <c r="D44" s="6"/>
      <c r="E44" s="24">
        <f>SUM(本部!E44,びおとーぷ!E44,居宅1!E44,ほしの郷!E44,'ほし長南)'!E44)</f>
        <v>0</v>
      </c>
      <c r="F44" s="24">
        <f>SUM(本部!F44,びおとーぷ!F44,居宅1!F44,ほしの郷!F44,'ほし長南)'!F44)</f>
        <v>0</v>
      </c>
      <c r="G44" s="25">
        <f t="shared" si="0"/>
        <v>0</v>
      </c>
    </row>
    <row r="45" spans="1:7" ht="30" customHeight="1" x14ac:dyDescent="0.15">
      <c r="A45" s="84"/>
      <c r="B45" s="84"/>
      <c r="C45" s="16" t="s">
        <v>36</v>
      </c>
      <c r="D45" s="6"/>
      <c r="E45" s="24">
        <f>SUM(本部!E45,びおとーぷ!E45,居宅1!E45,ほしの郷!E45,'ほし長南)'!E45)</f>
        <v>7700000</v>
      </c>
      <c r="F45" s="24">
        <f>SUM(本部!F45,びおとーぷ!F45,居宅1!F45,ほしの郷!F45,'ほし長南)'!F45)</f>
        <v>-1500000</v>
      </c>
      <c r="G45" s="25">
        <f t="shared" si="0"/>
        <v>6200000</v>
      </c>
    </row>
    <row r="46" spans="1:7" ht="30" customHeight="1" x14ac:dyDescent="0.15">
      <c r="A46" s="84"/>
      <c r="B46" s="84"/>
      <c r="C46" s="16" t="s">
        <v>37</v>
      </c>
      <c r="D46" s="6"/>
      <c r="E46" s="24">
        <f>SUM(本部!E46,びおとーぷ!E46,居宅1!E46,ほしの郷!E46,'ほし長南)'!E46)</f>
        <v>1380000</v>
      </c>
      <c r="F46" s="24">
        <f>SUM(本部!F46,びおとーぷ!F46,居宅1!F46,ほしの郷!F46,'ほし長南)'!F46)</f>
        <v>-380000</v>
      </c>
      <c r="G46" s="25">
        <f t="shared" si="0"/>
        <v>1000000</v>
      </c>
    </row>
    <row r="47" spans="1:7" ht="30" customHeight="1" x14ac:dyDescent="0.15">
      <c r="A47" s="84"/>
      <c r="B47" s="84"/>
      <c r="C47" s="16" t="s">
        <v>38</v>
      </c>
      <c r="D47" s="6"/>
      <c r="E47" s="24">
        <f>SUM(本部!E47,びおとーぷ!E47,居宅1!E47,ほしの郷!E47,'ほし長南)'!E47)</f>
        <v>1110000</v>
      </c>
      <c r="F47" s="24">
        <f>SUM(本部!F47,びおとーぷ!F47,居宅1!F47,ほしの郷!F47,'ほし長南)'!F47)</f>
        <v>-410000</v>
      </c>
      <c r="G47" s="25">
        <f t="shared" si="0"/>
        <v>700000</v>
      </c>
    </row>
    <row r="48" spans="1:7" ht="30" customHeight="1" x14ac:dyDescent="0.15">
      <c r="A48" s="84"/>
      <c r="B48" s="84"/>
      <c r="C48" s="16" t="s">
        <v>39</v>
      </c>
      <c r="D48" s="6"/>
      <c r="E48" s="24">
        <f>SUM(本部!E48,びおとーぷ!E48,居宅1!E48,ほしの郷!E48,'ほし長南)'!E48)</f>
        <v>0</v>
      </c>
      <c r="F48" s="24">
        <f>SUM(本部!F48,びおとーぷ!F48,居宅1!F48,ほしの郷!F48,'ほし長南)'!F48)</f>
        <v>0</v>
      </c>
      <c r="G48" s="25">
        <f t="shared" si="0"/>
        <v>0</v>
      </c>
    </row>
    <row r="49" spans="1:7" ht="30" customHeight="1" x14ac:dyDescent="0.15">
      <c r="A49" s="84"/>
      <c r="B49" s="84"/>
      <c r="C49" s="16" t="s">
        <v>40</v>
      </c>
      <c r="D49" s="6"/>
      <c r="E49" s="24">
        <f>SUM(本部!E49,びおとーぷ!E49,居宅1!E49,ほしの郷!E49,'ほし長南)'!E49)</f>
        <v>2500000</v>
      </c>
      <c r="F49" s="24">
        <f>SUM(本部!F49,びおとーぷ!F49,居宅1!F49,ほしの郷!F49,'ほし長南)'!F49)</f>
        <v>-400000</v>
      </c>
      <c r="G49" s="25">
        <f t="shared" si="0"/>
        <v>2100000</v>
      </c>
    </row>
    <row r="50" spans="1:7" ht="30" customHeight="1" x14ac:dyDescent="0.15">
      <c r="A50" s="84"/>
      <c r="B50" s="84"/>
      <c r="C50" s="16" t="s">
        <v>41</v>
      </c>
      <c r="D50" s="6"/>
      <c r="E50" s="24">
        <f>SUM(本部!E50,びおとーぷ!E50,居宅1!E50,ほしの郷!E50,'ほし長南)'!E50)</f>
        <v>0</v>
      </c>
      <c r="F50" s="24">
        <f>SUM(本部!F50,びおとーぷ!F50,居宅1!F50,ほしの郷!F50,'ほし長南)'!F50)</f>
        <v>0</v>
      </c>
      <c r="G50" s="25">
        <f t="shared" si="0"/>
        <v>0</v>
      </c>
    </row>
    <row r="51" spans="1:7" ht="30" customHeight="1" x14ac:dyDescent="0.15">
      <c r="A51" s="84"/>
      <c r="B51" s="84"/>
      <c r="C51" s="16" t="s">
        <v>42</v>
      </c>
      <c r="D51" s="6"/>
      <c r="E51" s="24">
        <f>SUM(本部!E51,びおとーぷ!E51,居宅1!E51,ほしの郷!E51,'ほし長南)'!E51)</f>
        <v>0</v>
      </c>
      <c r="F51" s="24">
        <f>SUM(本部!F51,びおとーぷ!F51,居宅1!F51,ほしの郷!F51,'ほし長南)'!F51)</f>
        <v>0</v>
      </c>
      <c r="G51" s="25">
        <f t="shared" si="0"/>
        <v>0</v>
      </c>
    </row>
    <row r="52" spans="1:7" ht="30" customHeight="1" x14ac:dyDescent="0.15">
      <c r="A52" s="84"/>
      <c r="B52" s="84"/>
      <c r="C52" s="16" t="s">
        <v>43</v>
      </c>
      <c r="D52" s="6"/>
      <c r="E52" s="24">
        <f>SUM(本部!E52,びおとーぷ!E52,居宅1!E52,ほしの郷!E52,'ほし長南)'!E52)</f>
        <v>0</v>
      </c>
      <c r="F52" s="24">
        <f>SUM(本部!F52,びおとーぷ!F52,居宅1!F52,ほしの郷!F52,'ほし長南)'!F52)</f>
        <v>0</v>
      </c>
      <c r="G52" s="25">
        <f t="shared" si="0"/>
        <v>0</v>
      </c>
    </row>
    <row r="53" spans="1:7" ht="30" customHeight="1" x14ac:dyDescent="0.15">
      <c r="A53" s="84"/>
      <c r="B53" s="84"/>
      <c r="C53" s="16" t="s">
        <v>44</v>
      </c>
      <c r="D53" s="6"/>
      <c r="E53" s="24">
        <f>SUM(本部!E53,びおとーぷ!E53,居宅1!E53,ほしの郷!E53,'ほし長南)'!E53)</f>
        <v>0</v>
      </c>
      <c r="F53" s="24">
        <f>SUM(本部!F53,びおとーぷ!F53,居宅1!F53,ほしの郷!F53,'ほし長南)'!F53)</f>
        <v>0</v>
      </c>
      <c r="G53" s="25">
        <f t="shared" si="0"/>
        <v>0</v>
      </c>
    </row>
    <row r="54" spans="1:7" ht="30" customHeight="1" x14ac:dyDescent="0.15">
      <c r="A54" s="84"/>
      <c r="B54" s="84"/>
      <c r="C54" s="16" t="s">
        <v>45</v>
      </c>
      <c r="D54" s="6"/>
      <c r="E54" s="24">
        <f>SUM(本部!E54,びおとーぷ!E54,居宅1!E54,ほしの郷!E54,'ほし長南)'!E54)</f>
        <v>0</v>
      </c>
      <c r="F54" s="24">
        <f>SUM(本部!F54,びおとーぷ!F54,居宅1!F54,ほしの郷!F54,'ほし長南)'!F54)</f>
        <v>0</v>
      </c>
      <c r="G54" s="25">
        <f t="shared" si="0"/>
        <v>0</v>
      </c>
    </row>
    <row r="55" spans="1:7" ht="30" customHeight="1" x14ac:dyDescent="0.15">
      <c r="A55" s="84"/>
      <c r="B55" s="84"/>
      <c r="C55" s="16" t="s">
        <v>46</v>
      </c>
      <c r="D55" s="6"/>
      <c r="E55" s="24">
        <f>SUM(本部!E55,びおとーぷ!E55,居宅1!E55,ほしの郷!E55,'ほし長南)'!E55)</f>
        <v>1500000</v>
      </c>
      <c r="F55" s="24">
        <f>SUM(本部!F55,びおとーぷ!F55,居宅1!F55,ほしの郷!F55,'ほし長南)'!F55)</f>
        <v>50000</v>
      </c>
      <c r="G55" s="25">
        <f t="shared" si="0"/>
        <v>1550000</v>
      </c>
    </row>
    <row r="56" spans="1:7" ht="30" customHeight="1" x14ac:dyDescent="0.15">
      <c r="A56" s="84"/>
      <c r="B56" s="84"/>
      <c r="C56" s="16" t="s">
        <v>47</v>
      </c>
      <c r="D56" s="6"/>
      <c r="E56" s="24">
        <f>SUM(本部!E56,びおとーぷ!E56,居宅1!E56,ほしの郷!E56,'ほし長南)'!E56)</f>
        <v>0</v>
      </c>
      <c r="F56" s="24">
        <f>SUM(本部!F56,びおとーぷ!F56,居宅1!F56,ほしの郷!F56,'ほし長南)'!F56)</f>
        <v>0</v>
      </c>
      <c r="G56" s="25">
        <f t="shared" si="0"/>
        <v>0</v>
      </c>
    </row>
    <row r="57" spans="1:7" ht="30" customHeight="1" x14ac:dyDescent="0.15">
      <c r="A57" s="84"/>
      <c r="B57" s="84"/>
      <c r="C57" s="55" t="s">
        <v>48</v>
      </c>
      <c r="D57" s="56"/>
      <c r="E57" s="57">
        <f>SUM(本部!E57,びおとーぷ!E57,居宅1!E57,ほしの郷!E57,'ほし長南)'!E57)</f>
        <v>305228000</v>
      </c>
      <c r="F57" s="57">
        <f>SUM(本部!F57,びおとーぷ!F57,居宅1!F57,ほしの郷!F57,'ほし長南)'!F57)</f>
        <v>-31258000</v>
      </c>
      <c r="G57" s="68">
        <f t="shared" si="0"/>
        <v>273970000</v>
      </c>
    </row>
    <row r="58" spans="1:7" ht="30" customHeight="1" x14ac:dyDescent="0.15">
      <c r="A58" s="84"/>
      <c r="B58" s="84"/>
      <c r="C58" s="16" t="s">
        <v>49</v>
      </c>
      <c r="D58" s="6"/>
      <c r="E58" s="24">
        <f>SUM(本部!E58,びおとーぷ!E58,居宅1!E58,ほしの郷!E58,'ほし長南)'!E58)</f>
        <v>1005000</v>
      </c>
      <c r="F58" s="24">
        <f>SUM(本部!F58,びおとーぷ!F58,居宅1!F58,ほしの郷!F58,'ほし長南)'!F58)</f>
        <v>2800000</v>
      </c>
      <c r="G58" s="25">
        <f t="shared" si="0"/>
        <v>3805000</v>
      </c>
    </row>
    <row r="59" spans="1:7" ht="30" customHeight="1" x14ac:dyDescent="0.15">
      <c r="A59" s="84"/>
      <c r="B59" s="84"/>
      <c r="C59" s="16" t="s">
        <v>50</v>
      </c>
      <c r="D59" s="6"/>
      <c r="E59" s="24">
        <f>SUM(本部!E59,びおとーぷ!E59,居宅1!E59,ほしの郷!E59,'ほし長南)'!E59)</f>
        <v>700000</v>
      </c>
      <c r="F59" s="24">
        <f>SUM(本部!F59,びおとーぷ!F59,居宅1!F59,ほしの郷!F59,'ほし長南)'!F59)</f>
        <v>-200000</v>
      </c>
      <c r="G59" s="25">
        <f t="shared" si="0"/>
        <v>500000</v>
      </c>
    </row>
    <row r="60" spans="1:7" ht="30" customHeight="1" x14ac:dyDescent="0.15">
      <c r="A60" s="84"/>
      <c r="B60" s="84"/>
      <c r="C60" s="16" t="s">
        <v>51</v>
      </c>
      <c r="D60" s="6"/>
      <c r="E60" s="24">
        <f>SUM(本部!E60,びおとーぷ!E60,居宅1!E60,ほしの郷!E60,'ほし長南)'!E60)</f>
        <v>200000</v>
      </c>
      <c r="F60" s="24">
        <f>SUM(本部!F60,びおとーぷ!F60,居宅1!F60,ほしの郷!F60,'ほし長南)'!F60)</f>
        <v>-100000</v>
      </c>
      <c r="G60" s="25">
        <f t="shared" si="0"/>
        <v>100000</v>
      </c>
    </row>
    <row r="61" spans="1:7" ht="30" customHeight="1" x14ac:dyDescent="0.15">
      <c r="A61" s="84"/>
      <c r="B61" s="84"/>
      <c r="C61" s="16" t="s">
        <v>52</v>
      </c>
      <c r="D61" s="6"/>
      <c r="E61" s="24">
        <f>SUM(本部!E61,びおとーぷ!E61,居宅1!E61,ほしの郷!E61,'ほし長南)'!E61)</f>
        <v>750000</v>
      </c>
      <c r="F61" s="24">
        <f>SUM(本部!F61,びおとーぷ!F61,居宅1!F61,ほしの郷!F61,'ほし長南)'!F61)</f>
        <v>740000</v>
      </c>
      <c r="G61" s="25">
        <f t="shared" si="0"/>
        <v>1490000</v>
      </c>
    </row>
    <row r="62" spans="1:7" ht="30" customHeight="1" x14ac:dyDescent="0.15">
      <c r="A62" s="84"/>
      <c r="B62" s="84"/>
      <c r="C62" s="16" t="s">
        <v>53</v>
      </c>
      <c r="D62" s="6"/>
      <c r="E62" s="24">
        <f>SUM(本部!E62,びおとーぷ!E62,居宅1!E62,ほしの郷!E62,'ほし長南)'!E62)</f>
        <v>2850000</v>
      </c>
      <c r="F62" s="24">
        <f>SUM(本部!F62,びおとーぷ!F62,居宅1!F62,ほしの郷!F62,'ほし長南)'!F62)</f>
        <v>9200000</v>
      </c>
      <c r="G62" s="25">
        <f t="shared" si="0"/>
        <v>12050000</v>
      </c>
    </row>
    <row r="63" spans="1:7" ht="30" customHeight="1" x14ac:dyDescent="0.15">
      <c r="A63" s="84"/>
      <c r="B63" s="84"/>
      <c r="C63" s="16" t="s">
        <v>54</v>
      </c>
      <c r="D63" s="6"/>
      <c r="E63" s="24">
        <f>SUM(本部!E63,びおとーぷ!E63,居宅1!E63,ほしの郷!E63,'ほし長南)'!E63)</f>
        <v>1200000</v>
      </c>
      <c r="F63" s="24">
        <f>SUM(本部!F63,びおとーぷ!F63,居宅1!F63,ほしの郷!F63,'ほし長南)'!F63)</f>
        <v>300000</v>
      </c>
      <c r="G63" s="25">
        <f t="shared" si="0"/>
        <v>1500000</v>
      </c>
    </row>
    <row r="64" spans="1:7" ht="30" customHeight="1" x14ac:dyDescent="0.15">
      <c r="A64" s="84"/>
      <c r="B64" s="84"/>
      <c r="C64" s="16" t="s">
        <v>36</v>
      </c>
      <c r="D64" s="6"/>
      <c r="E64" s="24">
        <f>SUM(本部!E64,びおとーぷ!E64,居宅1!E64,ほしの郷!E64,'ほし長南)'!E64)</f>
        <v>21213000</v>
      </c>
      <c r="F64" s="24">
        <f>SUM(本部!F64,びおとーぷ!F64,居宅1!F64,ほしの郷!F64,'ほし長南)'!F64)</f>
        <v>-3303000</v>
      </c>
      <c r="G64" s="25">
        <f t="shared" si="0"/>
        <v>17910000</v>
      </c>
    </row>
    <row r="65" spans="1:7" ht="30" customHeight="1" x14ac:dyDescent="0.15">
      <c r="A65" s="84"/>
      <c r="B65" s="84"/>
      <c r="C65" s="16" t="s">
        <v>37</v>
      </c>
      <c r="D65" s="6"/>
      <c r="E65" s="24">
        <f>SUM(本部!E65,びおとーぷ!E65,居宅1!E65,ほしの郷!E65,'ほし長南)'!E65)</f>
        <v>290000</v>
      </c>
      <c r="F65" s="24">
        <f>SUM(本部!F65,びおとーぷ!F65,居宅1!F65,ほしの郷!F65,'ほし長南)'!F65)</f>
        <v>-10000</v>
      </c>
      <c r="G65" s="25">
        <f t="shared" si="0"/>
        <v>280000</v>
      </c>
    </row>
    <row r="66" spans="1:7" ht="30" customHeight="1" x14ac:dyDescent="0.15">
      <c r="A66" s="84"/>
      <c r="B66" s="84"/>
      <c r="C66" s="16" t="s">
        <v>55</v>
      </c>
      <c r="D66" s="6"/>
      <c r="E66" s="24">
        <f>SUM(本部!E66,びおとーぷ!E66,居宅1!E66,ほしの郷!E66,'ほし長南)'!E66)</f>
        <v>235000000</v>
      </c>
      <c r="F66" s="24">
        <f>SUM(本部!F66,びおとーぷ!F66,居宅1!F66,ほしの郷!F66,'ほし長南)'!F66)</f>
        <v>-47000000</v>
      </c>
      <c r="G66" s="25">
        <f t="shared" si="0"/>
        <v>188000000</v>
      </c>
    </row>
    <row r="67" spans="1:7" ht="30" customHeight="1" x14ac:dyDescent="0.15">
      <c r="A67" s="84"/>
      <c r="B67" s="84"/>
      <c r="C67" s="16" t="s">
        <v>56</v>
      </c>
      <c r="D67" s="6"/>
      <c r="E67" s="24">
        <f>SUM(本部!E67,びおとーぷ!E67,居宅1!E67,ほしの郷!E67,'ほし長南)'!E67)</f>
        <v>3365000</v>
      </c>
      <c r="F67" s="24">
        <f>SUM(本部!F67,びおとーぷ!F67,居宅1!F67,ほしの郷!F67,'ほし長南)'!F67)</f>
        <v>505000</v>
      </c>
      <c r="G67" s="25">
        <f t="shared" si="0"/>
        <v>3870000</v>
      </c>
    </row>
    <row r="68" spans="1:7" ht="30" customHeight="1" x14ac:dyDescent="0.15">
      <c r="A68" s="84"/>
      <c r="B68" s="84"/>
      <c r="C68" s="16" t="s">
        <v>57</v>
      </c>
      <c r="D68" s="6"/>
      <c r="E68" s="24">
        <f>SUM(本部!E68,びおとーぷ!E68,居宅1!E68,ほしの郷!E68,'ほし長南)'!E68)</f>
        <v>30000</v>
      </c>
      <c r="F68" s="24">
        <f>SUM(本部!F68,びおとーぷ!F68,居宅1!F68,ほしの郷!F68,'ほし長南)'!F68)</f>
        <v>50000</v>
      </c>
      <c r="G68" s="25">
        <f t="shared" si="0"/>
        <v>80000</v>
      </c>
    </row>
    <row r="69" spans="1:7" ht="30" customHeight="1" x14ac:dyDescent="0.15">
      <c r="A69" s="84"/>
      <c r="B69" s="84"/>
      <c r="C69" s="16" t="s">
        <v>58</v>
      </c>
      <c r="D69" s="6"/>
      <c r="E69" s="24">
        <f>SUM(本部!E69,びおとーぷ!E69,居宅1!E69,ほしの郷!E69,'ほし長南)'!E69)</f>
        <v>2850000</v>
      </c>
      <c r="F69" s="24">
        <f>SUM(本部!F69,びおとーぷ!F69,居宅1!F69,ほしの郷!F69,'ほし長南)'!F69)</f>
        <v>-1810000</v>
      </c>
      <c r="G69" s="25">
        <f t="shared" si="0"/>
        <v>1040000</v>
      </c>
    </row>
    <row r="70" spans="1:7" ht="30" customHeight="1" x14ac:dyDescent="0.15">
      <c r="A70" s="84"/>
      <c r="B70" s="84"/>
      <c r="C70" s="16" t="s">
        <v>59</v>
      </c>
      <c r="D70" s="6"/>
      <c r="E70" s="24">
        <f>SUM(本部!E70,びおとーぷ!E70,居宅1!E70,ほしの郷!E70,'ほし長南)'!E70)</f>
        <v>12500000</v>
      </c>
      <c r="F70" s="24">
        <f>SUM(本部!F70,びおとーぷ!F70,居宅1!F70,ほしの郷!F70,'ほし長南)'!F70)</f>
        <v>3000000</v>
      </c>
      <c r="G70" s="25">
        <f t="shared" si="0"/>
        <v>15500000</v>
      </c>
    </row>
    <row r="71" spans="1:7" ht="30" customHeight="1" x14ac:dyDescent="0.15">
      <c r="A71" s="84"/>
      <c r="B71" s="84"/>
      <c r="C71" s="16" t="s">
        <v>60</v>
      </c>
      <c r="D71" s="6"/>
      <c r="E71" s="24">
        <f>SUM(本部!E71,びおとーぷ!E71,居宅1!E71,ほしの郷!E71,'ほし長南)'!E71)</f>
        <v>3450000</v>
      </c>
      <c r="F71" s="24">
        <f>SUM(本部!F71,びおとーぷ!F71,居宅1!F71,ほしの郷!F71,'ほし長南)'!F71)</f>
        <v>300000</v>
      </c>
      <c r="G71" s="25">
        <f t="shared" ref="G71:G122" si="2">SUM(E71:F71)</f>
        <v>3750000</v>
      </c>
    </row>
    <row r="72" spans="1:7" ht="30" customHeight="1" x14ac:dyDescent="0.15">
      <c r="A72" s="84"/>
      <c r="B72" s="84"/>
      <c r="C72" s="16" t="s">
        <v>39</v>
      </c>
      <c r="D72" s="6"/>
      <c r="E72" s="24">
        <f>SUM(本部!E72,びおとーぷ!E72,居宅1!E72,ほしの郷!E72,'ほし長南)'!E72)</f>
        <v>4000000</v>
      </c>
      <c r="F72" s="24">
        <f>SUM(本部!F72,びおとーぷ!F72,居宅1!F72,ほしの郷!F72,'ほし長南)'!F72)</f>
        <v>-1100000</v>
      </c>
      <c r="G72" s="25">
        <f t="shared" si="2"/>
        <v>2900000</v>
      </c>
    </row>
    <row r="73" spans="1:7" ht="30" customHeight="1" x14ac:dyDescent="0.15">
      <c r="A73" s="84"/>
      <c r="B73" s="84"/>
      <c r="C73" s="16" t="s">
        <v>40</v>
      </c>
      <c r="D73" s="6"/>
      <c r="E73" s="24">
        <f>SUM(本部!E73,びおとーぷ!E73,居宅1!E73,ほしの郷!E73,'ほし長南)'!E73)</f>
        <v>7820000</v>
      </c>
      <c r="F73" s="24">
        <f>SUM(本部!F73,びおとーぷ!F73,居宅1!F73,ほしの郷!F73,'ほし長南)'!F73)</f>
        <v>-700000</v>
      </c>
      <c r="G73" s="25">
        <f t="shared" si="2"/>
        <v>7120000</v>
      </c>
    </row>
    <row r="74" spans="1:7" ht="30" customHeight="1" x14ac:dyDescent="0.15">
      <c r="A74" s="84"/>
      <c r="B74" s="84"/>
      <c r="C74" s="16" t="s">
        <v>61</v>
      </c>
      <c r="D74" s="6"/>
      <c r="E74" s="24">
        <f>SUM(本部!E74,びおとーぷ!E74,居宅1!E74,ほしの郷!E74,'ほし長南)'!E74)</f>
        <v>0</v>
      </c>
      <c r="F74" s="24">
        <f>SUM(本部!F74,びおとーぷ!F74,居宅1!F74,ほしの郷!F74,'ほし長南)'!F74)</f>
        <v>1200000</v>
      </c>
      <c r="G74" s="25">
        <f t="shared" si="2"/>
        <v>1200000</v>
      </c>
    </row>
    <row r="75" spans="1:7" ht="30" customHeight="1" x14ac:dyDescent="0.15">
      <c r="A75" s="84"/>
      <c r="B75" s="84"/>
      <c r="C75" s="16" t="s">
        <v>62</v>
      </c>
      <c r="D75" s="6"/>
      <c r="E75" s="24">
        <f>SUM(本部!E75,びおとーぷ!E75,居宅1!E75,ほしの郷!E75,'ほし長南)'!E75)</f>
        <v>160000</v>
      </c>
      <c r="F75" s="24">
        <f>SUM(本部!F75,びおとーぷ!F75,居宅1!F75,ほしの郷!F75,'ほし長南)'!F75)</f>
        <v>30000</v>
      </c>
      <c r="G75" s="25">
        <f t="shared" si="2"/>
        <v>190000</v>
      </c>
    </row>
    <row r="76" spans="1:7" ht="30" customHeight="1" x14ac:dyDescent="0.15">
      <c r="A76" s="84"/>
      <c r="B76" s="84"/>
      <c r="C76" s="16" t="s">
        <v>63</v>
      </c>
      <c r="D76" s="6"/>
      <c r="E76" s="24">
        <f>SUM(本部!E76,びおとーぷ!E76,居宅1!E76,ほしの郷!E76,'ほし長南)'!E76)</f>
        <v>5600000</v>
      </c>
      <c r="F76" s="24">
        <f>SUM(本部!F76,びおとーぷ!F76,居宅1!F76,ほしの郷!F76,'ほし長南)'!F76)</f>
        <v>1300000</v>
      </c>
      <c r="G76" s="25">
        <f t="shared" si="2"/>
        <v>6900000</v>
      </c>
    </row>
    <row r="77" spans="1:7" ht="30" customHeight="1" x14ac:dyDescent="0.15">
      <c r="A77" s="84"/>
      <c r="B77" s="84"/>
      <c r="C77" s="16" t="s">
        <v>64</v>
      </c>
      <c r="D77" s="6"/>
      <c r="E77" s="24">
        <f>SUM(本部!E77,びおとーぷ!E77,居宅1!E77,ほしの郷!E77,'ほし長南)'!E77)</f>
        <v>325000</v>
      </c>
      <c r="F77" s="24">
        <f>SUM(本部!F77,びおとーぷ!F77,居宅1!F77,ほしの郷!F77,'ほし長南)'!F77)</f>
        <v>-60000</v>
      </c>
      <c r="G77" s="25">
        <f t="shared" si="2"/>
        <v>265000</v>
      </c>
    </row>
    <row r="78" spans="1:7" ht="30" customHeight="1" x14ac:dyDescent="0.15">
      <c r="A78" s="84"/>
      <c r="B78" s="84"/>
      <c r="C78" s="16" t="s">
        <v>65</v>
      </c>
      <c r="D78" s="6"/>
      <c r="E78" s="24">
        <f>SUM(本部!E78,びおとーぷ!E78,居宅1!E78,ほしの郷!E78,'ほし長南)'!E78)</f>
        <v>160000</v>
      </c>
      <c r="F78" s="24">
        <f>SUM(本部!F78,びおとーぷ!F78,居宅1!F78,ほしの郷!F78,'ほし長南)'!F78)</f>
        <v>55000</v>
      </c>
      <c r="G78" s="25">
        <f t="shared" si="2"/>
        <v>215000</v>
      </c>
    </row>
    <row r="79" spans="1:7" ht="30" customHeight="1" x14ac:dyDescent="0.15">
      <c r="A79" s="84"/>
      <c r="B79" s="84"/>
      <c r="C79" s="16" t="s">
        <v>46</v>
      </c>
      <c r="D79" s="6"/>
      <c r="E79" s="24">
        <f>SUM(本部!E79,びおとーぷ!E79,居宅1!E79,ほしの郷!E79,'ほし長南)'!E79)</f>
        <v>1760000</v>
      </c>
      <c r="F79" s="24">
        <f>SUM(本部!F79,びおとーぷ!F79,居宅1!F79,ほしの郷!F79,'ほし長南)'!F79)</f>
        <v>3545000</v>
      </c>
      <c r="G79" s="25">
        <f t="shared" si="2"/>
        <v>5305000</v>
      </c>
    </row>
    <row r="80" spans="1:7" ht="30" customHeight="1" x14ac:dyDescent="0.15">
      <c r="A80" s="84"/>
      <c r="B80" s="84"/>
      <c r="C80" s="16" t="s">
        <v>66</v>
      </c>
      <c r="D80" s="6"/>
      <c r="E80" s="24">
        <f>SUM(本部!E80,びおとーぷ!E80,居宅1!E80,ほしの郷!E80,'ほし長南)'!E80)</f>
        <v>0</v>
      </c>
      <c r="F80" s="24">
        <f>SUM(本部!F80,びおとーぷ!F80,居宅1!F80,ほしの郷!F80,'ほし長南)'!F80)</f>
        <v>0</v>
      </c>
      <c r="G80" s="25">
        <f t="shared" si="2"/>
        <v>0</v>
      </c>
    </row>
    <row r="81" spans="1:7" ht="30" customHeight="1" x14ac:dyDescent="0.15">
      <c r="A81" s="84"/>
      <c r="B81" s="84"/>
      <c r="C81" s="16" t="s">
        <v>67</v>
      </c>
      <c r="D81" s="6"/>
      <c r="E81" s="24">
        <f>SUM(本部!E81,びおとーぷ!E81,居宅1!E81,ほしの郷!E81,'ほし長南)'!E81)</f>
        <v>6650000</v>
      </c>
      <c r="F81" s="24">
        <f>SUM(本部!F81,びおとーぷ!F81,居宅1!F81,ほしの郷!F81,'ほし長南)'!F81)</f>
        <v>980000</v>
      </c>
      <c r="G81" s="25">
        <f t="shared" si="2"/>
        <v>7630000</v>
      </c>
    </row>
    <row r="82" spans="1:7" ht="30" customHeight="1" x14ac:dyDescent="0.15">
      <c r="A82" s="84"/>
      <c r="B82" s="84"/>
      <c r="C82" s="16" t="s">
        <v>68</v>
      </c>
      <c r="D82" s="6"/>
      <c r="E82" s="24">
        <f>SUM(本部!E82,びおとーぷ!E82,居宅1!E82,ほしの郷!E82,'ほし長南)'!E82)</f>
        <v>450000</v>
      </c>
      <c r="F82" s="24">
        <f>SUM(本部!F82,びおとーぷ!F82,居宅1!F82,ほしの郷!F82,'ほし長南)'!F82)</f>
        <v>-30000</v>
      </c>
      <c r="G82" s="25">
        <f t="shared" si="2"/>
        <v>420000</v>
      </c>
    </row>
    <row r="83" spans="1:7" ht="30" customHeight="1" x14ac:dyDescent="0.15">
      <c r="A83" s="84"/>
      <c r="B83" s="84"/>
      <c r="C83" s="17" t="s">
        <v>69</v>
      </c>
      <c r="D83" s="11"/>
      <c r="E83" s="39">
        <f>SUM(本部!E83,びおとーぷ!E83,居宅1!E83,ほしの郷!E83,'ほし長南)'!E83)</f>
        <v>450000</v>
      </c>
      <c r="F83" s="39">
        <f>SUM(本部!F83,びおとーぷ!F83,居宅1!F83,ほしの郷!F83,'ほし長南)'!F83)</f>
        <v>-30000</v>
      </c>
      <c r="G83" s="40">
        <f t="shared" si="2"/>
        <v>420000</v>
      </c>
    </row>
    <row r="84" spans="1:7" ht="30" customHeight="1" x14ac:dyDescent="0.15">
      <c r="A84" s="84"/>
      <c r="B84" s="85"/>
      <c r="C84" s="15" t="s">
        <v>70</v>
      </c>
      <c r="D84" s="9"/>
      <c r="E84" s="21">
        <f>SUM(E24,E33,E57,E81,E82)</f>
        <v>729758000</v>
      </c>
      <c r="F84" s="21">
        <f>SUM(本部!F84,びおとーぷ!F84,居宅1!F84,ほしの郷!F84,'ほし長南)'!F84)</f>
        <v>-17895000</v>
      </c>
      <c r="G84" s="22">
        <f t="shared" si="2"/>
        <v>711863000</v>
      </c>
    </row>
    <row r="85" spans="1:7" ht="30" customHeight="1" x14ac:dyDescent="0.15">
      <c r="A85" s="85"/>
      <c r="B85" s="12"/>
      <c r="C85" s="13" t="s">
        <v>71</v>
      </c>
      <c r="D85" s="13"/>
      <c r="E85" s="26">
        <f>E23-E84</f>
        <v>-183764600</v>
      </c>
      <c r="F85" s="26">
        <f>SUM(本部!F85,びおとーぷ!F85,居宅1!F85,ほしの郷!F85,'ほし長南)'!F85)</f>
        <v>-18832500</v>
      </c>
      <c r="G85" s="27">
        <f t="shared" si="2"/>
        <v>-202597100</v>
      </c>
    </row>
    <row r="86" spans="1:7" ht="30" customHeight="1" x14ac:dyDescent="0.15">
      <c r="A86" s="83" t="s">
        <v>121</v>
      </c>
      <c r="B86" s="83" t="s">
        <v>124</v>
      </c>
      <c r="C86" s="20" t="s">
        <v>72</v>
      </c>
      <c r="D86" s="20"/>
      <c r="E86" s="21">
        <f>SUM(E87:E88)</f>
        <v>3250000</v>
      </c>
      <c r="F86" s="21">
        <f>SUM(F87:F88)</f>
        <v>0</v>
      </c>
      <c r="G86" s="22">
        <f t="shared" ref="G86" si="3">SUM(E86:F86)</f>
        <v>3250000</v>
      </c>
    </row>
    <row r="87" spans="1:7" ht="30" customHeight="1" x14ac:dyDescent="0.15">
      <c r="A87" s="84"/>
      <c r="B87" s="84"/>
      <c r="C87" s="23" t="s">
        <v>128</v>
      </c>
      <c r="D87" s="23"/>
      <c r="E87" s="24">
        <f>SUM(本部!E87,びおとーぷ!E87,居宅1!E87,ほしの郷!E87,'ほし長南)'!E87)</f>
        <v>0</v>
      </c>
      <c r="F87" s="24">
        <f>SUM(本部!F87,びおとーぷ!F87,居宅1!F87,ほしの郷!F87,'ほし長南)'!F87)</f>
        <v>0</v>
      </c>
      <c r="G87" s="25">
        <f t="shared" ref="G87" si="4">SUM(E87:F87)</f>
        <v>0</v>
      </c>
    </row>
    <row r="88" spans="1:7" ht="30" customHeight="1" x14ac:dyDescent="0.15">
      <c r="A88" s="84"/>
      <c r="B88" s="84"/>
      <c r="C88" s="6" t="s">
        <v>73</v>
      </c>
      <c r="D88" s="6"/>
      <c r="E88" s="24">
        <f>SUM(本部!E88,びおとーぷ!E88,居宅1!E88,ほしの郷!E88,'ほし長南)'!E88)</f>
        <v>3250000</v>
      </c>
      <c r="F88" s="24">
        <f>SUM(本部!F88,びおとーぷ!F88,居宅1!F88,ほしの郷!F88,'ほし長南)'!F88)</f>
        <v>0</v>
      </c>
      <c r="G88" s="25">
        <f t="shared" si="2"/>
        <v>3250000</v>
      </c>
    </row>
    <row r="89" spans="1:7" ht="30" customHeight="1" x14ac:dyDescent="0.15">
      <c r="A89" s="84"/>
      <c r="B89" s="84"/>
      <c r="C89" s="6" t="s">
        <v>74</v>
      </c>
      <c r="D89" s="6"/>
      <c r="E89" s="24">
        <f>SUM(本部!E89,びおとーぷ!E89,居宅1!E89,ほしの郷!E89,'ほし長南)'!E89)</f>
        <v>0</v>
      </c>
      <c r="F89" s="24">
        <f>SUM(本部!F89,びおとーぷ!F89,居宅1!F89,ほしの郷!F89,'ほし長南)'!F89)</f>
        <v>0</v>
      </c>
      <c r="G89" s="25">
        <f t="shared" si="2"/>
        <v>0</v>
      </c>
    </row>
    <row r="90" spans="1:7" ht="30" customHeight="1" x14ac:dyDescent="0.15">
      <c r="A90" s="84"/>
      <c r="B90" s="84"/>
      <c r="C90" s="6" t="s">
        <v>75</v>
      </c>
      <c r="D90" s="6"/>
      <c r="E90" s="24">
        <f>SUM(本部!E90,びおとーぷ!E90,居宅1!E90,ほしの郷!E90,'ほし長南)'!E90)</f>
        <v>0</v>
      </c>
      <c r="F90" s="24">
        <f>SUM(本部!F90,びおとーぷ!F90,居宅1!F90,ほしの郷!F90,'ほし長南)'!F90)</f>
        <v>0</v>
      </c>
      <c r="G90" s="25">
        <f t="shared" si="2"/>
        <v>0</v>
      </c>
    </row>
    <row r="91" spans="1:7" ht="30" customHeight="1" x14ac:dyDescent="0.15">
      <c r="A91" s="84"/>
      <c r="B91" s="84"/>
      <c r="C91" s="6" t="s">
        <v>76</v>
      </c>
      <c r="D91" s="6"/>
      <c r="E91" s="24">
        <f>SUM(本部!E91,びおとーぷ!E91,居宅1!E91,ほしの郷!E91,'ほし長南)'!E91)</f>
        <v>120000000</v>
      </c>
      <c r="F91" s="24">
        <f>SUM(本部!F91,びおとーぷ!F91,居宅1!F91,ほしの郷!F91,'ほし長南)'!F91)</f>
        <v>-58000000</v>
      </c>
      <c r="G91" s="25">
        <f t="shared" si="2"/>
        <v>62000000</v>
      </c>
    </row>
    <row r="92" spans="1:7" ht="30" customHeight="1" x14ac:dyDescent="0.15">
      <c r="A92" s="84"/>
      <c r="B92" s="85"/>
      <c r="C92" s="14" t="s">
        <v>77</v>
      </c>
      <c r="D92" s="13"/>
      <c r="E92" s="26">
        <f>SUM(E86,E89,E91)</f>
        <v>123250000</v>
      </c>
      <c r="F92" s="26">
        <f>SUM(本部!F92,びおとーぷ!F92,居宅1!F92,ほしの郷!F92,'ほし長南)'!F92)</f>
        <v>-58000000</v>
      </c>
      <c r="G92" s="27">
        <f t="shared" si="2"/>
        <v>65250000</v>
      </c>
    </row>
    <row r="93" spans="1:7" ht="30" customHeight="1" x14ac:dyDescent="0.15">
      <c r="A93" s="84"/>
      <c r="B93" s="83" t="s">
        <v>123</v>
      </c>
      <c r="C93" s="9" t="s">
        <v>78</v>
      </c>
      <c r="D93" s="9"/>
      <c r="E93" s="21">
        <f>SUM(本部!E93,びおとーぷ!E93,居宅1!E93,ほしの郷!E93,'ほし長南)'!E93)</f>
        <v>39000000</v>
      </c>
      <c r="F93" s="21">
        <f>SUM(本部!F93,びおとーぷ!F93,居宅1!F93,ほしの郷!F93,'ほし長南)'!F93)</f>
        <v>20834000</v>
      </c>
      <c r="G93" s="22">
        <f t="shared" si="2"/>
        <v>59834000</v>
      </c>
    </row>
    <row r="94" spans="1:7" ht="30" customHeight="1" x14ac:dyDescent="0.15">
      <c r="A94" s="84"/>
      <c r="B94" s="84"/>
      <c r="C94" s="6" t="s">
        <v>79</v>
      </c>
      <c r="D94" s="6"/>
      <c r="E94" s="24">
        <f>SUM(本部!E94,びおとーぷ!E94,居宅1!E94,ほしの郷!E94,'ほし長南)'!E94)</f>
        <v>30000000</v>
      </c>
      <c r="F94" s="24">
        <f>SUM(本部!F94,びおとーぷ!F94,居宅1!F94,ほしの郷!F94,'ほし長南)'!F94)</f>
        <v>-3850000</v>
      </c>
      <c r="G94" s="25">
        <f t="shared" si="2"/>
        <v>26150000</v>
      </c>
    </row>
    <row r="95" spans="1:7" ht="30" customHeight="1" x14ac:dyDescent="0.15">
      <c r="A95" s="84"/>
      <c r="B95" s="84"/>
      <c r="C95" s="6" t="s">
        <v>80</v>
      </c>
      <c r="D95" s="6"/>
      <c r="E95" s="24">
        <f>SUM(本部!E95,びおとーぷ!E95,居宅1!E95,ほしの郷!E95,'ほし長南)'!E95)</f>
        <v>0</v>
      </c>
      <c r="F95" s="24">
        <f>SUM(本部!F95,びおとーぷ!F95,居宅1!F95,ほしの郷!F95,'ほし長南)'!F95)</f>
        <v>0</v>
      </c>
      <c r="G95" s="25">
        <f t="shared" si="2"/>
        <v>0</v>
      </c>
    </row>
    <row r="96" spans="1:7" ht="30" customHeight="1" x14ac:dyDescent="0.15">
      <c r="A96" s="84"/>
      <c r="B96" s="84"/>
      <c r="C96" s="6" t="s">
        <v>81</v>
      </c>
      <c r="D96" s="6"/>
      <c r="E96" s="24">
        <f>SUM(本部!E96,びおとーぷ!E96,居宅1!E96,ほしの郷!E96,'ほし長南)'!E96)</f>
        <v>0</v>
      </c>
      <c r="F96" s="24">
        <f>SUM(本部!F96,びおとーぷ!F96,居宅1!F96,ほしの郷!F96,'ほし長南)'!F96)</f>
        <v>0</v>
      </c>
      <c r="G96" s="25">
        <f t="shared" si="2"/>
        <v>0</v>
      </c>
    </row>
    <row r="97" spans="1:7" ht="30" customHeight="1" x14ac:dyDescent="0.15">
      <c r="A97" s="84"/>
      <c r="B97" s="84"/>
      <c r="C97" s="6" t="s">
        <v>82</v>
      </c>
      <c r="D97" s="6"/>
      <c r="E97" s="24">
        <f>SUM(本部!E97,びおとーぷ!E97,居宅1!E97,ほしの郷!E97,'ほし長南)'!E97)</f>
        <v>0</v>
      </c>
      <c r="F97" s="24">
        <f>SUM(本部!F97,びおとーぷ!F97,居宅1!F97,ほしの郷!F97,'ほし長南)'!F97)</f>
        <v>0</v>
      </c>
      <c r="G97" s="25">
        <f t="shared" si="2"/>
        <v>0</v>
      </c>
    </row>
    <row r="98" spans="1:7" ht="30" customHeight="1" x14ac:dyDescent="0.15">
      <c r="A98" s="84"/>
      <c r="B98" s="84"/>
      <c r="C98" s="6" t="s">
        <v>83</v>
      </c>
      <c r="D98" s="6"/>
      <c r="E98" s="24">
        <f>SUM(本部!E98,びおとーぷ!E98,居宅1!E98,ほしの郷!E98,'ほし長南)'!E98)</f>
        <v>30000000</v>
      </c>
      <c r="F98" s="24">
        <f>SUM(本部!F98,びおとーぷ!F98,居宅1!F98,ほしの郷!F98,'ほし長南)'!F98)</f>
        <v>-7850000</v>
      </c>
      <c r="G98" s="25">
        <f t="shared" si="2"/>
        <v>22150000</v>
      </c>
    </row>
    <row r="99" spans="1:7" ht="30" customHeight="1" x14ac:dyDescent="0.15">
      <c r="A99" s="84"/>
      <c r="B99" s="84"/>
      <c r="C99" s="6" t="s">
        <v>84</v>
      </c>
      <c r="D99" s="6"/>
      <c r="E99" s="24">
        <f>SUM(本部!E99,びおとーぷ!E99,居宅1!E99,ほしの郷!E99,'ほし長南)'!E99)</f>
        <v>0</v>
      </c>
      <c r="F99" s="24">
        <f>SUM(本部!F99,びおとーぷ!F99,居宅1!F99,ほしの郷!F99,'ほし長南)'!F99)</f>
        <v>4000000</v>
      </c>
      <c r="G99" s="25">
        <f t="shared" si="2"/>
        <v>4000000</v>
      </c>
    </row>
    <row r="100" spans="1:7" s="1" customFormat="1" ht="30" customHeight="1" x14ac:dyDescent="0.15">
      <c r="A100" s="84"/>
      <c r="B100" s="84"/>
      <c r="C100" s="23" t="s">
        <v>129</v>
      </c>
      <c r="D100" s="23"/>
      <c r="E100" s="24">
        <f>SUM(本部!E100,びおとーぷ!E100,居宅1!E100,ほしの郷!E100,'ほし長南)'!E100)</f>
        <v>1800000</v>
      </c>
      <c r="F100" s="24">
        <f>SUM(本部!F100,びおとーぷ!F100,居宅1!F100,ほしの郷!F100,'ほし長南)'!F100)</f>
        <v>130000</v>
      </c>
      <c r="G100" s="25">
        <f t="shared" ref="G100" si="5">SUM(E100:F100)</f>
        <v>1930000</v>
      </c>
    </row>
    <row r="101" spans="1:7" ht="30" customHeight="1" x14ac:dyDescent="0.15">
      <c r="A101" s="84"/>
      <c r="B101" s="85"/>
      <c r="C101" s="13" t="s">
        <v>85</v>
      </c>
      <c r="D101" s="13"/>
      <c r="E101" s="26">
        <f>SUM(E93,E94,E100)</f>
        <v>70800000</v>
      </c>
      <c r="F101" s="26">
        <f>SUM(F93,F94,F100)</f>
        <v>17114000</v>
      </c>
      <c r="G101" s="27">
        <f t="shared" si="2"/>
        <v>87914000</v>
      </c>
    </row>
    <row r="102" spans="1:7" ht="42" customHeight="1" x14ac:dyDescent="0.15">
      <c r="A102" s="10"/>
      <c r="B102" s="12"/>
      <c r="C102" s="11" t="s">
        <v>86</v>
      </c>
      <c r="D102" s="11"/>
      <c r="E102" s="39">
        <f>E92-E101</f>
        <v>52450000</v>
      </c>
      <c r="F102" s="39">
        <f>SUM(本部!F102,びおとーぷ!F102,居宅1!F102,ほしの郷!F102,'ほし長南)'!F102)</f>
        <v>-75114000</v>
      </c>
      <c r="G102" s="40">
        <f t="shared" si="2"/>
        <v>-22664000</v>
      </c>
    </row>
    <row r="103" spans="1:7" s="1" customFormat="1" ht="30" customHeight="1" x14ac:dyDescent="0.15">
      <c r="A103" s="83" t="s">
        <v>126</v>
      </c>
      <c r="B103" s="83" t="s">
        <v>124</v>
      </c>
      <c r="C103" s="34" t="s">
        <v>137</v>
      </c>
      <c r="D103" s="20"/>
      <c r="E103" s="21">
        <f>SUM(本部!E103,びおとーぷ!E103,居宅1!E103,ほしの郷!E103,'ほし長南)'!E103)</f>
        <v>0</v>
      </c>
      <c r="F103" s="21">
        <f>SUM(本部!F103,びおとーぷ!F103,居宅1!F103,ほしの郷!F103,'ほし長南)'!F103)</f>
        <v>200000000</v>
      </c>
      <c r="G103" s="22">
        <f t="shared" ref="G103" si="6">SUM(E103:F103)</f>
        <v>200000000</v>
      </c>
    </row>
    <row r="104" spans="1:7" ht="30" customHeight="1" x14ac:dyDescent="0.15">
      <c r="A104" s="84"/>
      <c r="B104" s="84"/>
      <c r="C104" s="6" t="s">
        <v>87</v>
      </c>
      <c r="D104" s="6"/>
      <c r="E104" s="24">
        <f>SUM(本部!E104,びおとーぷ!E104,居宅1!E104,ほしの郷!E104,'ほし長南)'!E104)</f>
        <v>143300000</v>
      </c>
      <c r="F104" s="24">
        <f>SUM(本部!F104,びおとーぷ!F104,居宅1!F104,ほしの郷!F104,'ほし長南)'!F104)</f>
        <v>0</v>
      </c>
      <c r="G104" s="25">
        <f t="shared" si="2"/>
        <v>143300000</v>
      </c>
    </row>
    <row r="105" spans="1:7" ht="30" customHeight="1" x14ac:dyDescent="0.15">
      <c r="A105" s="84"/>
      <c r="B105" s="84"/>
      <c r="C105" s="6" t="s">
        <v>88</v>
      </c>
      <c r="D105" s="6"/>
      <c r="E105" s="24">
        <f>SUM(本部!E105,びおとーぷ!E105,居宅1!E105,ほしの郷!E105,'ほし長南)'!E105)</f>
        <v>300000</v>
      </c>
      <c r="F105" s="24">
        <f>SUM(本部!F105,びおとーぷ!F105,居宅1!F105,ほしの郷!F105,'ほし長南)'!F105)</f>
        <v>0</v>
      </c>
      <c r="G105" s="25">
        <f t="shared" si="2"/>
        <v>300000</v>
      </c>
    </row>
    <row r="106" spans="1:7" s="1" customFormat="1" ht="30" customHeight="1" x14ac:dyDescent="0.15">
      <c r="A106" s="84"/>
      <c r="B106" s="84"/>
      <c r="C106" s="35" t="s">
        <v>138</v>
      </c>
      <c r="D106" s="23"/>
      <c r="E106" s="24">
        <f>SUM(本部!E106,びおとーぷ!E106,居宅1!E106,ほしの郷!E106,'ほし長南)'!E106)</f>
        <v>143000000</v>
      </c>
      <c r="F106" s="24">
        <f>SUM(本部!F106,びおとーぷ!F106,居宅1!F106,ほしの郷!F106,'ほし長南)'!F106)</f>
        <v>0</v>
      </c>
      <c r="G106" s="25">
        <f t="shared" ref="G106" si="7">SUM(E106:F106)</f>
        <v>143000000</v>
      </c>
    </row>
    <row r="107" spans="1:7" ht="30" customHeight="1" x14ac:dyDescent="0.15">
      <c r="A107" s="84"/>
      <c r="B107" s="84"/>
      <c r="C107" s="6" t="s">
        <v>106</v>
      </c>
      <c r="D107" s="6"/>
      <c r="E107" s="24">
        <f>SUM(本部!E107,びおとーぷ!E107,居宅1!E107,ほしの郷!E107,'ほし長南)'!E107)</f>
        <v>0</v>
      </c>
      <c r="F107" s="24">
        <f>SUM(本部!F107,びおとーぷ!F107,居宅1!F107,ほしの郷!F107,'ほし長南)'!F107)</f>
        <v>0</v>
      </c>
      <c r="G107" s="25">
        <f t="shared" si="2"/>
        <v>0</v>
      </c>
    </row>
    <row r="108" spans="1:7" ht="30" customHeight="1" x14ac:dyDescent="0.15">
      <c r="A108" s="84"/>
      <c r="B108" s="84"/>
      <c r="C108" s="6" t="s">
        <v>89</v>
      </c>
      <c r="D108" s="6"/>
      <c r="E108" s="24">
        <f>SUM(本部!E108,びおとーぷ!E108,居宅1!E108,ほしの郷!E108,'ほし長南)'!E108)</f>
        <v>2000000</v>
      </c>
      <c r="F108" s="24">
        <f>SUM(本部!F108,びおとーぷ!F108,居宅1!F108,ほしの郷!F108,'ほし長南)'!F108)</f>
        <v>-1200000</v>
      </c>
      <c r="G108" s="25">
        <f t="shared" si="2"/>
        <v>800000</v>
      </c>
    </row>
    <row r="109" spans="1:7" ht="30" customHeight="1" x14ac:dyDescent="0.15">
      <c r="A109" s="84"/>
      <c r="B109" s="84"/>
      <c r="C109" s="6" t="s">
        <v>90</v>
      </c>
      <c r="D109" s="6"/>
      <c r="E109" s="24">
        <f>SUM(本部!E109,びおとーぷ!E109,居宅1!E109,ほしの郷!E109,'ほし長南)'!E109)</f>
        <v>2000000</v>
      </c>
      <c r="F109" s="24">
        <f>SUM(本部!F109,びおとーぷ!F109,居宅1!F109,ほしの郷!F109,'ほし長南)'!F109)</f>
        <v>-1200000</v>
      </c>
      <c r="G109" s="25">
        <f t="shared" si="2"/>
        <v>800000</v>
      </c>
    </row>
    <row r="110" spans="1:7" ht="30" customHeight="1" x14ac:dyDescent="0.15">
      <c r="A110" s="84"/>
      <c r="B110" s="85"/>
      <c r="C110" s="13" t="s">
        <v>91</v>
      </c>
      <c r="D110" s="13"/>
      <c r="E110" s="26">
        <f>SUM(E103,E104,E107,E108)</f>
        <v>145300000</v>
      </c>
      <c r="F110" s="26">
        <f>SUM(F103,F104,F107,F108)</f>
        <v>198800000</v>
      </c>
      <c r="G110" s="27">
        <f t="shared" si="2"/>
        <v>344100000</v>
      </c>
    </row>
    <row r="111" spans="1:7" ht="30" customHeight="1" x14ac:dyDescent="0.15">
      <c r="A111" s="84"/>
      <c r="B111" s="83" t="s">
        <v>123</v>
      </c>
      <c r="C111" s="9" t="s">
        <v>92</v>
      </c>
      <c r="D111" s="9"/>
      <c r="E111" s="21">
        <f>SUM(本部!E111,びおとーぷ!E111,居宅1!E111,ほしの郷!E111,'ほし長南)'!E111)</f>
        <v>1600000</v>
      </c>
      <c r="F111" s="21">
        <f>SUM(本部!F111,びおとーぷ!F111,居宅1!F111,ほしの郷!F111,'ほし長南)'!F111)</f>
        <v>450000</v>
      </c>
      <c r="G111" s="22">
        <f t="shared" si="2"/>
        <v>2050000</v>
      </c>
    </row>
    <row r="112" spans="1:7" ht="30" customHeight="1" x14ac:dyDescent="0.15">
      <c r="A112" s="84"/>
      <c r="B112" s="84"/>
      <c r="C112" s="6" t="s">
        <v>93</v>
      </c>
      <c r="D112" s="6"/>
      <c r="E112" s="24">
        <f>SUM(本部!E112,びおとーぷ!E112,居宅1!E112,ほしの郷!E112,'ほし長南)'!E112)</f>
        <v>1300000</v>
      </c>
      <c r="F112" s="24">
        <f>SUM(本部!F112,びおとーぷ!F112,居宅1!F112,ほしの郷!F112,'ほし長南)'!F112)</f>
        <v>750000</v>
      </c>
      <c r="G112" s="25">
        <f t="shared" ref="G112" si="8">SUM(E112:F112)</f>
        <v>2050000</v>
      </c>
    </row>
    <row r="113" spans="1:7" ht="30" customHeight="1" x14ac:dyDescent="0.15">
      <c r="A113" s="84"/>
      <c r="B113" s="84"/>
      <c r="C113" s="6" t="s">
        <v>135</v>
      </c>
      <c r="D113" s="6"/>
      <c r="E113" s="24">
        <f>SUM(本部!E113,びおとーぷ!E113,居宅1!E113,ほしの郷!E113,'ほし長南)'!E113)</f>
        <v>300000</v>
      </c>
      <c r="F113" s="24">
        <f>SUM(本部!F113,びおとーぷ!F113,居宅1!F113,ほしの郷!F113,'ほし長南)'!F113)</f>
        <v>-300000</v>
      </c>
      <c r="G113" s="25">
        <f t="shared" si="2"/>
        <v>0</v>
      </c>
    </row>
    <row r="114" spans="1:7" ht="30" customHeight="1" x14ac:dyDescent="0.15">
      <c r="A114" s="84"/>
      <c r="B114" s="84"/>
      <c r="C114" s="6" t="s">
        <v>94</v>
      </c>
      <c r="D114" s="6"/>
      <c r="E114" s="24">
        <f>SUM(本部!E114,びおとーぷ!E114,居宅1!E114,ほしの郷!E114,'ほし長南)'!E114)</f>
        <v>0</v>
      </c>
      <c r="F114" s="24">
        <f>SUM(本部!F114,びおとーぷ!F114,居宅1!F114,ほしの郷!F114,'ほし長南)'!F114)</f>
        <v>0</v>
      </c>
      <c r="G114" s="25">
        <f t="shared" si="2"/>
        <v>0</v>
      </c>
    </row>
    <row r="115" spans="1:7" ht="30" customHeight="1" x14ac:dyDescent="0.15">
      <c r="A115" s="84"/>
      <c r="B115" s="84"/>
      <c r="C115" s="6" t="s">
        <v>95</v>
      </c>
      <c r="D115" s="6"/>
      <c r="E115" s="24">
        <f>SUM(本部!E115,びおとーぷ!E115,居宅1!E115,ほしの郷!E115,'ほし長南)'!E115)</f>
        <v>3000000</v>
      </c>
      <c r="F115" s="24">
        <f>SUM(本部!F115,びおとーぷ!F115,居宅1!F115,ほしの郷!F115,'ほし長南)'!F115)</f>
        <v>0</v>
      </c>
      <c r="G115" s="25">
        <f t="shared" si="2"/>
        <v>3000000</v>
      </c>
    </row>
    <row r="116" spans="1:7" ht="30" customHeight="1" x14ac:dyDescent="0.15">
      <c r="A116" s="84"/>
      <c r="B116" s="84"/>
      <c r="C116" s="6" t="s">
        <v>96</v>
      </c>
      <c r="D116" s="6"/>
      <c r="E116" s="24">
        <f>SUM(本部!E116,びおとーぷ!E116,居宅1!E116,ほしの郷!E116,'ほし長南)'!E116)</f>
        <v>3000000</v>
      </c>
      <c r="F116" s="24">
        <f>SUM(本部!F116,びおとーぷ!F116,居宅1!F116,ほしの郷!F116,'ほし長南)'!F116)</f>
        <v>700000</v>
      </c>
      <c r="G116" s="25">
        <f t="shared" si="2"/>
        <v>3700000</v>
      </c>
    </row>
    <row r="117" spans="1:7" ht="30" customHeight="1" x14ac:dyDescent="0.15">
      <c r="A117" s="84"/>
      <c r="B117" s="85"/>
      <c r="C117" s="13" t="s">
        <v>97</v>
      </c>
      <c r="D117" s="13"/>
      <c r="E117" s="26">
        <f>SUM(E111,E114,E115)</f>
        <v>4600000</v>
      </c>
      <c r="F117" s="26">
        <f>SUM(本部!F117,びおとーぷ!F117,居宅1!F117,ほしの郷!F117,'ほし長南)'!F117)</f>
        <v>450000</v>
      </c>
      <c r="G117" s="27">
        <f t="shared" si="2"/>
        <v>5050000</v>
      </c>
    </row>
    <row r="118" spans="1:7" ht="30" customHeight="1" x14ac:dyDescent="0.15">
      <c r="A118" s="85"/>
      <c r="B118" s="86" t="s">
        <v>98</v>
      </c>
      <c r="C118" s="88"/>
      <c r="D118" s="87"/>
      <c r="E118" s="26">
        <f>E110-E117</f>
        <v>140700000</v>
      </c>
      <c r="F118" s="26">
        <f>SUM(本部!F118,びおとーぷ!F118,居宅1!F118,ほしの郷!F118,'ほし長南)'!F118)</f>
        <v>198350000</v>
      </c>
      <c r="G118" s="27">
        <f t="shared" si="2"/>
        <v>339050000</v>
      </c>
    </row>
    <row r="119" spans="1:7" ht="48" customHeight="1" x14ac:dyDescent="0.15">
      <c r="A119" s="7"/>
      <c r="B119" s="8"/>
      <c r="C119" s="9" t="s">
        <v>99</v>
      </c>
      <c r="D119" s="9"/>
      <c r="E119" s="21"/>
      <c r="F119" s="21">
        <f>SUM(本部!F119,びおとーぷ!F119,居宅1!F119,ほしの郷!F119,'ほし長南)'!F119)</f>
        <v>0</v>
      </c>
      <c r="G119" s="22">
        <f t="shared" si="2"/>
        <v>0</v>
      </c>
    </row>
    <row r="120" spans="1:7" ht="30" customHeight="1" x14ac:dyDescent="0.15">
      <c r="A120" s="86" t="s">
        <v>100</v>
      </c>
      <c r="B120" s="88"/>
      <c r="C120" s="88"/>
      <c r="D120" s="87"/>
      <c r="E120" s="26">
        <f>E85+E102+E118-E119</f>
        <v>9385400</v>
      </c>
      <c r="F120" s="26">
        <f>SUM(本部!F120,びおとーぷ!F120,居宅1!F120,ほしの郷!F120,'ほし長南)'!F120)</f>
        <v>104403500</v>
      </c>
      <c r="G120" s="27">
        <f t="shared" si="2"/>
        <v>113788900</v>
      </c>
    </row>
    <row r="121" spans="1:7" ht="30" customHeight="1" x14ac:dyDescent="0.15">
      <c r="A121" s="18"/>
      <c r="B121" s="18"/>
      <c r="C121" s="18"/>
      <c r="D121" s="18"/>
      <c r="E121" s="23"/>
      <c r="F121" s="23"/>
      <c r="G121" s="44"/>
    </row>
    <row r="122" spans="1:7" ht="30" customHeight="1" x14ac:dyDescent="0.15">
      <c r="A122" s="86" t="s">
        <v>101</v>
      </c>
      <c r="B122" s="88"/>
      <c r="C122" s="88"/>
      <c r="D122" s="87"/>
      <c r="E122" s="26">
        <f>SUM(本部!E122,びおとーぷ!E122,居宅1!E122,ほしの郷!E122,'ほし長南)'!E122)</f>
        <v>109435230</v>
      </c>
      <c r="F122" s="26">
        <f>SUM(本部!F122,びおとーぷ!F122,居宅1!F122,ほしの郷!F122,'ほし長南)'!F122)</f>
        <v>0</v>
      </c>
      <c r="G122" s="27">
        <f t="shared" si="2"/>
        <v>109435230</v>
      </c>
    </row>
    <row r="123" spans="1:7" ht="30" customHeight="1" x14ac:dyDescent="0.15">
      <c r="A123" s="86" t="s">
        <v>102</v>
      </c>
      <c r="B123" s="88"/>
      <c r="C123" s="88"/>
      <c r="D123" s="87"/>
      <c r="E123" s="26">
        <f>E120+E122</f>
        <v>118820630</v>
      </c>
      <c r="F123" s="26">
        <f>SUM(本部!F123,びおとーぷ!F123,居宅1!F123,ほしの郷!F123,'ほし長南)'!F123)</f>
        <v>104403500</v>
      </c>
      <c r="G123" s="27">
        <f>SUM(E123:F123)</f>
        <v>223224130</v>
      </c>
    </row>
  </sheetData>
  <mergeCells count="17">
    <mergeCell ref="B118:D118"/>
    <mergeCell ref="A120:D120"/>
    <mergeCell ref="A122:D122"/>
    <mergeCell ref="A123:D123"/>
    <mergeCell ref="B111:B117"/>
    <mergeCell ref="A103:A118"/>
    <mergeCell ref="B103:B110"/>
    <mergeCell ref="A1:G1"/>
    <mergeCell ref="A2:G2"/>
    <mergeCell ref="B86:B92"/>
    <mergeCell ref="B93:B101"/>
    <mergeCell ref="A86:A101"/>
    <mergeCell ref="B5:B23"/>
    <mergeCell ref="C23:D23"/>
    <mergeCell ref="A5:A85"/>
    <mergeCell ref="B24:B84"/>
    <mergeCell ref="A4:D4"/>
  </mergeCells>
  <phoneticPr fontId="2"/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r:id="rId1"/>
  <headerFooter>
    <oddHeader>&amp;R&amp;"-,太字"&amp;18資料１</oddHeader>
    <oddFooter>&amp;R&amp;P頁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3"/>
  <sheetViews>
    <sheetView view="pageLayout" topLeftCell="A95" zoomScaleNormal="100" workbookViewId="0">
      <selection activeCell="F95" sqref="F95"/>
    </sheetView>
  </sheetViews>
  <sheetFormatPr defaultColWidth="9"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16384" width="9" style="1"/>
  </cols>
  <sheetData>
    <row r="1" spans="1:7" s="3" customFormat="1" ht="30" customHeight="1" x14ac:dyDescent="0.15">
      <c r="A1" s="80" t="s">
        <v>111</v>
      </c>
      <c r="B1" s="81"/>
      <c r="C1" s="81"/>
      <c r="D1" s="81"/>
      <c r="E1" s="81"/>
      <c r="F1" s="81"/>
      <c r="G1" s="81"/>
    </row>
    <row r="2" spans="1:7" s="3" customFormat="1" ht="17.25" customHeight="1" x14ac:dyDescent="0.15">
      <c r="A2" s="82" t="str">
        <f>全体!A2</f>
        <v>(自　令和2年4月1日　　至　令和3年3月31日)</v>
      </c>
      <c r="B2" s="82"/>
      <c r="C2" s="82"/>
      <c r="D2" s="82"/>
      <c r="E2" s="82"/>
      <c r="F2" s="82"/>
      <c r="G2" s="82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116</v>
      </c>
    </row>
    <row r="4" spans="1:7" ht="30" customHeight="1" x14ac:dyDescent="0.15">
      <c r="A4" s="89" t="s">
        <v>105</v>
      </c>
      <c r="B4" s="90"/>
      <c r="C4" s="90"/>
      <c r="D4" s="91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2" t="s">
        <v>104</v>
      </c>
      <c r="B5" s="92" t="s">
        <v>122</v>
      </c>
      <c r="C5" s="20" t="s">
        <v>0</v>
      </c>
      <c r="D5" s="20"/>
      <c r="E5" s="45">
        <f>SUM(E6,E7,E10,E11,E12)</f>
        <v>0</v>
      </c>
      <c r="F5" s="45">
        <f>SUM(F6,F7,F10,F11,F12)</f>
        <v>0</v>
      </c>
      <c r="G5" s="22">
        <f>SUM(E5:F5)</f>
        <v>0</v>
      </c>
    </row>
    <row r="6" spans="1:7" ht="30" customHeight="1" x14ac:dyDescent="0.15">
      <c r="A6" s="93"/>
      <c r="B6" s="93"/>
      <c r="C6" s="23" t="s">
        <v>1</v>
      </c>
      <c r="D6" s="23"/>
      <c r="E6" s="24"/>
      <c r="F6" s="24">
        <v>0</v>
      </c>
      <c r="G6" s="25">
        <f t="shared" ref="G6:G70" si="0">SUM(E6:F6)</f>
        <v>0</v>
      </c>
    </row>
    <row r="7" spans="1:7" ht="30" customHeight="1" x14ac:dyDescent="0.15">
      <c r="A7" s="93"/>
      <c r="B7" s="93"/>
      <c r="C7" s="23" t="s">
        <v>2</v>
      </c>
      <c r="D7" s="23"/>
      <c r="E7" s="24">
        <f>SUM(E8,E9)</f>
        <v>0</v>
      </c>
      <c r="F7" s="24">
        <f>SUM(F8,F9)</f>
        <v>0</v>
      </c>
      <c r="G7" s="25">
        <f t="shared" si="0"/>
        <v>0</v>
      </c>
    </row>
    <row r="8" spans="1:7" ht="30" customHeight="1" x14ac:dyDescent="0.15">
      <c r="A8" s="93"/>
      <c r="B8" s="93"/>
      <c r="C8" s="23" t="s">
        <v>3</v>
      </c>
      <c r="D8" s="23"/>
      <c r="E8" s="24"/>
      <c r="F8" s="24">
        <v>0</v>
      </c>
      <c r="G8" s="25">
        <f t="shared" si="0"/>
        <v>0</v>
      </c>
    </row>
    <row r="9" spans="1:7" ht="30" customHeight="1" x14ac:dyDescent="0.15">
      <c r="A9" s="93"/>
      <c r="B9" s="93"/>
      <c r="C9" s="23" t="s">
        <v>4</v>
      </c>
      <c r="D9" s="23"/>
      <c r="E9" s="24"/>
      <c r="F9" s="24">
        <v>0</v>
      </c>
      <c r="G9" s="25">
        <f t="shared" si="0"/>
        <v>0</v>
      </c>
    </row>
    <row r="10" spans="1:7" ht="30" customHeight="1" x14ac:dyDescent="0.15">
      <c r="A10" s="93"/>
      <c r="B10" s="93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3"/>
      <c r="B11" s="93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3"/>
      <c r="B12" s="93"/>
      <c r="C12" s="23" t="s">
        <v>7</v>
      </c>
      <c r="D12" s="23"/>
      <c r="E12" s="24">
        <v>0</v>
      </c>
      <c r="F12" s="24">
        <v>0</v>
      </c>
      <c r="G12" s="25">
        <f t="shared" si="0"/>
        <v>0</v>
      </c>
    </row>
    <row r="13" spans="1:7" ht="30" customHeight="1" x14ac:dyDescent="0.15">
      <c r="A13" s="93"/>
      <c r="B13" s="93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3"/>
      <c r="B14" s="93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3"/>
      <c r="B15" s="93"/>
      <c r="C15" s="23" t="s">
        <v>10</v>
      </c>
      <c r="D15" s="23"/>
      <c r="E15" s="46">
        <f>SUM(E16)</f>
        <v>0</v>
      </c>
      <c r="F15" s="46">
        <f>SUM(F16)</f>
        <v>0</v>
      </c>
      <c r="G15" s="25">
        <f t="shared" si="0"/>
        <v>0</v>
      </c>
    </row>
    <row r="16" spans="1:7" ht="30" customHeight="1" x14ac:dyDescent="0.15">
      <c r="A16" s="93"/>
      <c r="B16" s="93"/>
      <c r="C16" s="23" t="s">
        <v>7</v>
      </c>
      <c r="D16" s="23"/>
      <c r="E16" s="24"/>
      <c r="F16" s="24">
        <v>0</v>
      </c>
      <c r="G16" s="25">
        <f t="shared" si="0"/>
        <v>0</v>
      </c>
    </row>
    <row r="17" spans="1:7" ht="30" customHeight="1" x14ac:dyDescent="0.15">
      <c r="A17" s="93"/>
      <c r="B17" s="93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3"/>
      <c r="B18" s="93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3"/>
      <c r="B19" s="93"/>
      <c r="C19" s="23" t="s">
        <v>12</v>
      </c>
      <c r="D19" s="23"/>
      <c r="E19" s="46">
        <v>400</v>
      </c>
      <c r="F19" s="24">
        <v>0</v>
      </c>
      <c r="G19" s="25">
        <f t="shared" si="0"/>
        <v>400</v>
      </c>
    </row>
    <row r="20" spans="1:7" ht="30" customHeight="1" x14ac:dyDescent="0.15">
      <c r="A20" s="93"/>
      <c r="B20" s="93"/>
      <c r="C20" s="23" t="s">
        <v>13</v>
      </c>
      <c r="D20" s="23"/>
      <c r="E20" s="46">
        <f>SUM(E21:E22)</f>
        <v>0</v>
      </c>
      <c r="F20" s="46">
        <f>SUM(F21:F22)</f>
        <v>0</v>
      </c>
      <c r="G20" s="25">
        <f t="shared" si="0"/>
        <v>0</v>
      </c>
    </row>
    <row r="21" spans="1:7" ht="30" customHeight="1" x14ac:dyDescent="0.15">
      <c r="A21" s="93"/>
      <c r="B21" s="93"/>
      <c r="C21" s="23" t="s">
        <v>130</v>
      </c>
      <c r="D21" s="23"/>
      <c r="E21" s="46"/>
      <c r="F21" s="46"/>
      <c r="G21" s="25">
        <f t="shared" si="0"/>
        <v>0</v>
      </c>
    </row>
    <row r="22" spans="1:7" ht="30" customHeight="1" x14ac:dyDescent="0.15">
      <c r="A22" s="93"/>
      <c r="B22" s="93"/>
      <c r="C22" s="23" t="s">
        <v>14</v>
      </c>
      <c r="D22" s="23"/>
      <c r="E22" s="24"/>
      <c r="F22" s="24">
        <v>0</v>
      </c>
      <c r="G22" s="25">
        <f t="shared" si="0"/>
        <v>0</v>
      </c>
    </row>
    <row r="23" spans="1:7" ht="30" customHeight="1" x14ac:dyDescent="0.15">
      <c r="A23" s="93"/>
      <c r="B23" s="94"/>
      <c r="C23" s="89" t="s">
        <v>103</v>
      </c>
      <c r="D23" s="91"/>
      <c r="E23" s="26">
        <f>SUM(E5,,E13,E15,E17,E18,E19,E20)</f>
        <v>400</v>
      </c>
      <c r="F23" s="26">
        <f>SUM(F5,,F13,F15,F17,F18,F19,F20)</f>
        <v>0</v>
      </c>
      <c r="G23" s="27">
        <f t="shared" si="0"/>
        <v>400</v>
      </c>
    </row>
    <row r="24" spans="1:7" ht="30" customHeight="1" x14ac:dyDescent="0.15">
      <c r="A24" s="93"/>
      <c r="B24" s="92" t="s">
        <v>123</v>
      </c>
      <c r="C24" s="72" t="s">
        <v>15</v>
      </c>
      <c r="D24" s="73"/>
      <c r="E24" s="51">
        <f>SUM(E25:E32)</f>
        <v>0</v>
      </c>
      <c r="F24" s="51">
        <f>SUM(F25:F32)</f>
        <v>0</v>
      </c>
      <c r="G24" s="74">
        <f t="shared" si="0"/>
        <v>0</v>
      </c>
    </row>
    <row r="25" spans="1:7" ht="30" customHeight="1" x14ac:dyDescent="0.15">
      <c r="A25" s="93"/>
      <c r="B25" s="93"/>
      <c r="C25" s="58" t="s">
        <v>107</v>
      </c>
      <c r="D25" s="59"/>
      <c r="E25" s="48"/>
      <c r="F25" s="48">
        <v>0</v>
      </c>
      <c r="G25" s="25">
        <f t="shared" si="0"/>
        <v>0</v>
      </c>
    </row>
    <row r="26" spans="1:7" ht="30" customHeight="1" x14ac:dyDescent="0.15">
      <c r="A26" s="93"/>
      <c r="B26" s="93"/>
      <c r="C26" s="35" t="s">
        <v>17</v>
      </c>
      <c r="D26" s="23"/>
      <c r="E26" s="24"/>
      <c r="F26" s="24">
        <v>0</v>
      </c>
      <c r="G26" s="25">
        <f t="shared" si="0"/>
        <v>0</v>
      </c>
    </row>
    <row r="27" spans="1:7" ht="30" customHeight="1" x14ac:dyDescent="0.15">
      <c r="A27" s="93"/>
      <c r="B27" s="93"/>
      <c r="C27" s="35" t="s">
        <v>18</v>
      </c>
      <c r="D27" s="23"/>
      <c r="E27" s="24"/>
      <c r="F27" s="24">
        <v>0</v>
      </c>
      <c r="G27" s="25">
        <f t="shared" si="0"/>
        <v>0</v>
      </c>
    </row>
    <row r="28" spans="1:7" ht="30" customHeight="1" x14ac:dyDescent="0.15">
      <c r="A28" s="93"/>
      <c r="B28" s="93"/>
      <c r="C28" s="35" t="s">
        <v>19</v>
      </c>
      <c r="D28" s="23"/>
      <c r="E28" s="24"/>
      <c r="F28" s="24">
        <v>0</v>
      </c>
      <c r="G28" s="25">
        <f t="shared" si="0"/>
        <v>0</v>
      </c>
    </row>
    <row r="29" spans="1:7" ht="30" customHeight="1" x14ac:dyDescent="0.15">
      <c r="A29" s="93"/>
      <c r="B29" s="93"/>
      <c r="C29" s="35" t="s">
        <v>20</v>
      </c>
      <c r="D29" s="23"/>
      <c r="E29" s="24"/>
      <c r="F29" s="24">
        <v>0</v>
      </c>
      <c r="G29" s="25">
        <f t="shared" si="0"/>
        <v>0</v>
      </c>
    </row>
    <row r="30" spans="1:7" ht="30" customHeight="1" x14ac:dyDescent="0.15">
      <c r="A30" s="93"/>
      <c r="B30" s="93"/>
      <c r="C30" s="35" t="s">
        <v>21</v>
      </c>
      <c r="D30" s="23"/>
      <c r="E30" s="24"/>
      <c r="F30" s="24">
        <v>0</v>
      </c>
      <c r="G30" s="25">
        <f t="shared" si="0"/>
        <v>0</v>
      </c>
    </row>
    <row r="31" spans="1:7" ht="30" customHeight="1" x14ac:dyDescent="0.15">
      <c r="A31" s="93"/>
      <c r="B31" s="93"/>
      <c r="C31" s="35" t="s">
        <v>22</v>
      </c>
      <c r="D31" s="23"/>
      <c r="E31" s="24"/>
      <c r="F31" s="24">
        <v>0</v>
      </c>
      <c r="G31" s="25">
        <f t="shared" si="0"/>
        <v>0</v>
      </c>
    </row>
    <row r="32" spans="1:7" ht="30" customHeight="1" x14ac:dyDescent="0.15">
      <c r="A32" s="93"/>
      <c r="B32" s="93"/>
      <c r="C32" s="35" t="s">
        <v>23</v>
      </c>
      <c r="D32" s="23"/>
      <c r="E32" s="24"/>
      <c r="F32" s="24">
        <v>0</v>
      </c>
      <c r="G32" s="25">
        <f t="shared" si="0"/>
        <v>0</v>
      </c>
    </row>
    <row r="33" spans="1:7" ht="30" customHeight="1" x14ac:dyDescent="0.15">
      <c r="A33" s="93"/>
      <c r="B33" s="93"/>
      <c r="C33" s="69" t="s">
        <v>24</v>
      </c>
      <c r="D33" s="70"/>
      <c r="E33" s="54">
        <f>SUM(E34:E56)</f>
        <v>0</v>
      </c>
      <c r="F33" s="54">
        <f>SUM(F34:F56)</f>
        <v>0</v>
      </c>
      <c r="G33" s="71">
        <f t="shared" si="0"/>
        <v>0</v>
      </c>
    </row>
    <row r="34" spans="1:7" ht="30" customHeight="1" x14ac:dyDescent="0.15">
      <c r="A34" s="93"/>
      <c r="B34" s="93"/>
      <c r="C34" s="35" t="s">
        <v>25</v>
      </c>
      <c r="D34" s="23"/>
      <c r="E34" s="24"/>
      <c r="F34" s="24">
        <v>0</v>
      </c>
      <c r="G34" s="25">
        <f t="shared" si="0"/>
        <v>0</v>
      </c>
    </row>
    <row r="35" spans="1:7" ht="30" customHeight="1" x14ac:dyDescent="0.15">
      <c r="A35" s="93"/>
      <c r="B35" s="93"/>
      <c r="C35" s="35" t="s">
        <v>26</v>
      </c>
      <c r="D35" s="23"/>
      <c r="E35" s="24"/>
      <c r="F35" s="24">
        <v>0</v>
      </c>
      <c r="G35" s="25">
        <f t="shared" si="0"/>
        <v>0</v>
      </c>
    </row>
    <row r="36" spans="1:7" ht="30" customHeight="1" x14ac:dyDescent="0.15">
      <c r="A36" s="93"/>
      <c r="B36" s="93"/>
      <c r="C36" s="35" t="s">
        <v>27</v>
      </c>
      <c r="D36" s="23"/>
      <c r="E36" s="24"/>
      <c r="F36" s="24">
        <v>0</v>
      </c>
      <c r="G36" s="25">
        <f t="shared" si="0"/>
        <v>0</v>
      </c>
    </row>
    <row r="37" spans="1:7" ht="30" customHeight="1" x14ac:dyDescent="0.15">
      <c r="A37" s="93"/>
      <c r="B37" s="93"/>
      <c r="C37" s="35" t="s">
        <v>28</v>
      </c>
      <c r="D37" s="23"/>
      <c r="E37" s="24"/>
      <c r="F37" s="24">
        <v>0</v>
      </c>
      <c r="G37" s="25">
        <f t="shared" si="0"/>
        <v>0</v>
      </c>
    </row>
    <row r="38" spans="1:7" ht="30" customHeight="1" x14ac:dyDescent="0.15">
      <c r="A38" s="93"/>
      <c r="B38" s="93"/>
      <c r="C38" s="35" t="s">
        <v>29</v>
      </c>
      <c r="D38" s="23"/>
      <c r="E38" s="24"/>
      <c r="F38" s="24">
        <v>0</v>
      </c>
      <c r="G38" s="25">
        <f t="shared" si="0"/>
        <v>0</v>
      </c>
    </row>
    <row r="39" spans="1:7" ht="30" customHeight="1" x14ac:dyDescent="0.15">
      <c r="A39" s="93"/>
      <c r="B39" s="93"/>
      <c r="C39" s="35" t="s">
        <v>30</v>
      </c>
      <c r="D39" s="23"/>
      <c r="E39" s="24"/>
      <c r="F39" s="24">
        <v>0</v>
      </c>
      <c r="G39" s="25">
        <f t="shared" si="0"/>
        <v>0</v>
      </c>
    </row>
    <row r="40" spans="1:7" ht="30" customHeight="1" x14ac:dyDescent="0.15">
      <c r="A40" s="93"/>
      <c r="B40" s="93"/>
      <c r="C40" s="35" t="s">
        <v>31</v>
      </c>
      <c r="D40" s="23"/>
      <c r="E40" s="24"/>
      <c r="F40" s="24">
        <v>0</v>
      </c>
      <c r="G40" s="25">
        <f t="shared" si="0"/>
        <v>0</v>
      </c>
    </row>
    <row r="41" spans="1:7" ht="30" customHeight="1" x14ac:dyDescent="0.15">
      <c r="A41" s="93"/>
      <c r="B41" s="93"/>
      <c r="C41" s="35" t="s">
        <v>32</v>
      </c>
      <c r="D41" s="23"/>
      <c r="E41" s="24"/>
      <c r="F41" s="24">
        <v>0</v>
      </c>
      <c r="G41" s="25">
        <f t="shared" si="0"/>
        <v>0</v>
      </c>
    </row>
    <row r="42" spans="1:7" ht="30" customHeight="1" x14ac:dyDescent="0.15">
      <c r="A42" s="93"/>
      <c r="B42" s="93"/>
      <c r="C42" s="35" t="s">
        <v>33</v>
      </c>
      <c r="D42" s="23"/>
      <c r="E42" s="24"/>
      <c r="F42" s="24">
        <v>0</v>
      </c>
      <c r="G42" s="25">
        <f t="shared" si="0"/>
        <v>0</v>
      </c>
    </row>
    <row r="43" spans="1:7" ht="30" customHeight="1" x14ac:dyDescent="0.15">
      <c r="A43" s="93"/>
      <c r="B43" s="93"/>
      <c r="C43" s="35" t="s">
        <v>34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3"/>
      <c r="B44" s="93"/>
      <c r="C44" s="35" t="s">
        <v>35</v>
      </c>
      <c r="D44" s="23"/>
      <c r="E44" s="24"/>
      <c r="F44" s="24">
        <v>0</v>
      </c>
      <c r="G44" s="25">
        <f t="shared" si="0"/>
        <v>0</v>
      </c>
    </row>
    <row r="45" spans="1:7" ht="30" customHeight="1" x14ac:dyDescent="0.15">
      <c r="A45" s="93"/>
      <c r="B45" s="93"/>
      <c r="C45" s="35" t="s">
        <v>36</v>
      </c>
      <c r="D45" s="23"/>
      <c r="E45" s="24"/>
      <c r="F45" s="24">
        <v>0</v>
      </c>
      <c r="G45" s="25">
        <f t="shared" si="0"/>
        <v>0</v>
      </c>
    </row>
    <row r="46" spans="1:7" ht="30" customHeight="1" x14ac:dyDescent="0.15">
      <c r="A46" s="93"/>
      <c r="B46" s="93"/>
      <c r="C46" s="35" t="s">
        <v>37</v>
      </c>
      <c r="D46" s="23"/>
      <c r="E46" s="24"/>
      <c r="F46" s="24">
        <v>0</v>
      </c>
      <c r="G46" s="25">
        <f t="shared" si="0"/>
        <v>0</v>
      </c>
    </row>
    <row r="47" spans="1:7" ht="30" customHeight="1" x14ac:dyDescent="0.15">
      <c r="A47" s="93"/>
      <c r="B47" s="93"/>
      <c r="C47" s="35" t="s">
        <v>38</v>
      </c>
      <c r="D47" s="23"/>
      <c r="E47" s="24"/>
      <c r="F47" s="24">
        <v>0</v>
      </c>
      <c r="G47" s="25">
        <f t="shared" si="0"/>
        <v>0</v>
      </c>
    </row>
    <row r="48" spans="1:7" ht="30" customHeight="1" x14ac:dyDescent="0.15">
      <c r="A48" s="93"/>
      <c r="B48" s="93"/>
      <c r="C48" s="35" t="s">
        <v>39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3"/>
      <c r="B49" s="93"/>
      <c r="C49" s="35" t="s">
        <v>40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3"/>
      <c r="B50" s="93"/>
      <c r="C50" s="35" t="s">
        <v>41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3"/>
      <c r="B51" s="93"/>
      <c r="C51" s="35" t="s">
        <v>42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3"/>
      <c r="B52" s="93"/>
      <c r="C52" s="35" t="s">
        <v>43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3"/>
      <c r="B53" s="93"/>
      <c r="C53" s="35" t="s">
        <v>44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3"/>
      <c r="B54" s="93"/>
      <c r="C54" s="35" t="s">
        <v>45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3"/>
      <c r="B55" s="93"/>
      <c r="C55" s="35" t="s">
        <v>46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3"/>
      <c r="B56" s="93"/>
      <c r="C56" s="35" t="s">
        <v>47</v>
      </c>
      <c r="D56" s="23"/>
      <c r="E56" s="24"/>
      <c r="F56" s="24">
        <v>0</v>
      </c>
      <c r="G56" s="25">
        <f t="shared" si="0"/>
        <v>0</v>
      </c>
    </row>
    <row r="57" spans="1:7" ht="30" customHeight="1" x14ac:dyDescent="0.15">
      <c r="A57" s="93"/>
      <c r="B57" s="93"/>
      <c r="C57" s="66" t="s">
        <v>48</v>
      </c>
      <c r="D57" s="67"/>
      <c r="E57" s="57">
        <f>SUM(E58:E80)</f>
        <v>0</v>
      </c>
      <c r="F57" s="57">
        <f>SUM(F58:F80)</f>
        <v>0</v>
      </c>
      <c r="G57" s="68">
        <f t="shared" si="0"/>
        <v>0</v>
      </c>
    </row>
    <row r="58" spans="1:7" ht="30" customHeight="1" x14ac:dyDescent="0.15">
      <c r="A58" s="93"/>
      <c r="B58" s="93"/>
      <c r="C58" s="35" t="s">
        <v>49</v>
      </c>
      <c r="D58" s="23"/>
      <c r="E58" s="24"/>
      <c r="F58" s="24">
        <v>0</v>
      </c>
      <c r="G58" s="25">
        <f t="shared" si="0"/>
        <v>0</v>
      </c>
    </row>
    <row r="59" spans="1:7" ht="30" customHeight="1" x14ac:dyDescent="0.15">
      <c r="A59" s="93"/>
      <c r="B59" s="93"/>
      <c r="C59" s="35" t="s">
        <v>50</v>
      </c>
      <c r="D59" s="23"/>
      <c r="E59" s="24"/>
      <c r="F59" s="24">
        <v>0</v>
      </c>
      <c r="G59" s="25">
        <f t="shared" si="0"/>
        <v>0</v>
      </c>
    </row>
    <row r="60" spans="1:7" ht="30" customHeight="1" x14ac:dyDescent="0.15">
      <c r="A60" s="93"/>
      <c r="B60" s="93"/>
      <c r="C60" s="35" t="s">
        <v>51</v>
      </c>
      <c r="D60" s="23"/>
      <c r="E60" s="24"/>
      <c r="F60" s="24">
        <v>0</v>
      </c>
      <c r="G60" s="25">
        <f t="shared" si="0"/>
        <v>0</v>
      </c>
    </row>
    <row r="61" spans="1:7" ht="30" customHeight="1" x14ac:dyDescent="0.15">
      <c r="A61" s="93"/>
      <c r="B61" s="93"/>
      <c r="C61" s="35" t="s">
        <v>52</v>
      </c>
      <c r="D61" s="23"/>
      <c r="E61" s="24"/>
      <c r="F61" s="24">
        <v>0</v>
      </c>
      <c r="G61" s="25">
        <f t="shared" si="0"/>
        <v>0</v>
      </c>
    </row>
    <row r="62" spans="1:7" ht="30" customHeight="1" x14ac:dyDescent="0.15">
      <c r="A62" s="93"/>
      <c r="B62" s="93"/>
      <c r="C62" s="35" t="s">
        <v>53</v>
      </c>
      <c r="D62" s="23"/>
      <c r="E62" s="24"/>
      <c r="F62" s="24">
        <v>0</v>
      </c>
      <c r="G62" s="25">
        <f t="shared" si="0"/>
        <v>0</v>
      </c>
    </row>
    <row r="63" spans="1:7" ht="30" customHeight="1" x14ac:dyDescent="0.15">
      <c r="A63" s="93"/>
      <c r="B63" s="93"/>
      <c r="C63" s="35" t="s">
        <v>54</v>
      </c>
      <c r="D63" s="23"/>
      <c r="E63" s="24"/>
      <c r="F63" s="24">
        <v>0</v>
      </c>
      <c r="G63" s="25">
        <f t="shared" si="0"/>
        <v>0</v>
      </c>
    </row>
    <row r="64" spans="1:7" ht="30" customHeight="1" x14ac:dyDescent="0.15">
      <c r="A64" s="93"/>
      <c r="B64" s="93"/>
      <c r="C64" s="35" t="s">
        <v>36</v>
      </c>
      <c r="D64" s="23"/>
      <c r="E64" s="24"/>
      <c r="F64" s="24">
        <v>0</v>
      </c>
      <c r="G64" s="25">
        <f t="shared" si="0"/>
        <v>0</v>
      </c>
    </row>
    <row r="65" spans="1:7" ht="30" customHeight="1" x14ac:dyDescent="0.15">
      <c r="A65" s="93"/>
      <c r="B65" s="93"/>
      <c r="C65" s="35" t="s">
        <v>37</v>
      </c>
      <c r="D65" s="23"/>
      <c r="E65" s="24"/>
      <c r="F65" s="24">
        <v>0</v>
      </c>
      <c r="G65" s="25">
        <f t="shared" si="0"/>
        <v>0</v>
      </c>
    </row>
    <row r="66" spans="1:7" ht="30" customHeight="1" x14ac:dyDescent="0.15">
      <c r="A66" s="93"/>
      <c r="B66" s="93"/>
      <c r="C66" s="35" t="s">
        <v>55</v>
      </c>
      <c r="D66" s="23"/>
      <c r="E66" s="24"/>
      <c r="F66" s="24">
        <v>0</v>
      </c>
      <c r="G66" s="25">
        <f t="shared" si="0"/>
        <v>0</v>
      </c>
    </row>
    <row r="67" spans="1:7" ht="30" customHeight="1" x14ac:dyDescent="0.15">
      <c r="A67" s="93"/>
      <c r="B67" s="93"/>
      <c r="C67" s="35" t="s">
        <v>56</v>
      </c>
      <c r="D67" s="23"/>
      <c r="E67" s="24"/>
      <c r="F67" s="24">
        <v>0</v>
      </c>
      <c r="G67" s="25">
        <f t="shared" si="0"/>
        <v>0</v>
      </c>
    </row>
    <row r="68" spans="1:7" ht="30" customHeight="1" x14ac:dyDescent="0.15">
      <c r="A68" s="93"/>
      <c r="B68" s="93"/>
      <c r="C68" s="35" t="s">
        <v>57</v>
      </c>
      <c r="D68" s="23"/>
      <c r="E68" s="24"/>
      <c r="F68" s="24">
        <v>0</v>
      </c>
      <c r="G68" s="25">
        <f t="shared" si="0"/>
        <v>0</v>
      </c>
    </row>
    <row r="69" spans="1:7" ht="30" customHeight="1" x14ac:dyDescent="0.15">
      <c r="A69" s="93"/>
      <c r="B69" s="93"/>
      <c r="C69" s="35" t="s">
        <v>58</v>
      </c>
      <c r="D69" s="23"/>
      <c r="E69" s="24"/>
      <c r="F69" s="24">
        <v>0</v>
      </c>
      <c r="G69" s="25">
        <f t="shared" si="0"/>
        <v>0</v>
      </c>
    </row>
    <row r="70" spans="1:7" ht="30" customHeight="1" x14ac:dyDescent="0.15">
      <c r="A70" s="93"/>
      <c r="B70" s="93"/>
      <c r="C70" s="35" t="s">
        <v>59</v>
      </c>
      <c r="D70" s="23"/>
      <c r="E70" s="24"/>
      <c r="F70" s="24">
        <v>0</v>
      </c>
      <c r="G70" s="25">
        <f t="shared" si="0"/>
        <v>0</v>
      </c>
    </row>
    <row r="71" spans="1:7" ht="30" customHeight="1" x14ac:dyDescent="0.15">
      <c r="A71" s="93"/>
      <c r="B71" s="93"/>
      <c r="C71" s="35" t="s">
        <v>60</v>
      </c>
      <c r="D71" s="23"/>
      <c r="E71" s="24"/>
      <c r="F71" s="24">
        <v>0</v>
      </c>
      <c r="G71" s="25">
        <f t="shared" ref="G71:G120" si="1">SUM(E71:F71)</f>
        <v>0</v>
      </c>
    </row>
    <row r="72" spans="1:7" ht="30" customHeight="1" x14ac:dyDescent="0.15">
      <c r="A72" s="93"/>
      <c r="B72" s="93"/>
      <c r="C72" s="35" t="s">
        <v>39</v>
      </c>
      <c r="D72" s="23"/>
      <c r="E72" s="24"/>
      <c r="F72" s="24">
        <v>0</v>
      </c>
      <c r="G72" s="25">
        <f t="shared" si="1"/>
        <v>0</v>
      </c>
    </row>
    <row r="73" spans="1:7" ht="30" customHeight="1" x14ac:dyDescent="0.15">
      <c r="A73" s="93"/>
      <c r="B73" s="93"/>
      <c r="C73" s="35" t="s">
        <v>40</v>
      </c>
      <c r="D73" s="23"/>
      <c r="E73" s="24"/>
      <c r="F73" s="24">
        <v>0</v>
      </c>
      <c r="G73" s="25">
        <f t="shared" si="1"/>
        <v>0</v>
      </c>
    </row>
    <row r="74" spans="1:7" ht="30" customHeight="1" x14ac:dyDescent="0.15">
      <c r="A74" s="93"/>
      <c r="B74" s="93"/>
      <c r="C74" s="35" t="s">
        <v>61</v>
      </c>
      <c r="D74" s="23"/>
      <c r="E74" s="24"/>
      <c r="F74" s="24">
        <v>0</v>
      </c>
      <c r="G74" s="25">
        <f t="shared" si="1"/>
        <v>0</v>
      </c>
    </row>
    <row r="75" spans="1:7" ht="30" customHeight="1" x14ac:dyDescent="0.15">
      <c r="A75" s="93"/>
      <c r="B75" s="93"/>
      <c r="C75" s="35" t="s">
        <v>62</v>
      </c>
      <c r="D75" s="23"/>
      <c r="E75" s="24"/>
      <c r="F75" s="24">
        <v>0</v>
      </c>
      <c r="G75" s="25">
        <f t="shared" si="1"/>
        <v>0</v>
      </c>
    </row>
    <row r="76" spans="1:7" ht="30" customHeight="1" x14ac:dyDescent="0.15">
      <c r="A76" s="93"/>
      <c r="B76" s="93"/>
      <c r="C76" s="35" t="s">
        <v>63</v>
      </c>
      <c r="D76" s="23"/>
      <c r="E76" s="24"/>
      <c r="F76" s="24">
        <v>0</v>
      </c>
      <c r="G76" s="25">
        <f t="shared" si="1"/>
        <v>0</v>
      </c>
    </row>
    <row r="77" spans="1:7" ht="30" customHeight="1" x14ac:dyDescent="0.15">
      <c r="A77" s="93"/>
      <c r="B77" s="93"/>
      <c r="C77" s="35" t="s">
        <v>64</v>
      </c>
      <c r="D77" s="23"/>
      <c r="E77" s="24"/>
      <c r="F77" s="24">
        <v>0</v>
      </c>
      <c r="G77" s="25">
        <f t="shared" si="1"/>
        <v>0</v>
      </c>
    </row>
    <row r="78" spans="1:7" ht="30" customHeight="1" x14ac:dyDescent="0.15">
      <c r="A78" s="93"/>
      <c r="B78" s="93"/>
      <c r="C78" s="35" t="s">
        <v>65</v>
      </c>
      <c r="D78" s="23"/>
      <c r="E78" s="24"/>
      <c r="F78" s="24">
        <v>0</v>
      </c>
      <c r="G78" s="25">
        <f t="shared" si="1"/>
        <v>0</v>
      </c>
    </row>
    <row r="79" spans="1:7" ht="30" customHeight="1" x14ac:dyDescent="0.15">
      <c r="A79" s="93"/>
      <c r="B79" s="93"/>
      <c r="C79" s="35" t="s">
        <v>46</v>
      </c>
      <c r="D79" s="23"/>
      <c r="E79" s="24"/>
      <c r="F79" s="24">
        <v>0</v>
      </c>
      <c r="G79" s="25">
        <f t="shared" si="1"/>
        <v>0</v>
      </c>
    </row>
    <row r="80" spans="1:7" ht="30" customHeight="1" x14ac:dyDescent="0.15">
      <c r="A80" s="93"/>
      <c r="B80" s="93"/>
      <c r="C80" s="35" t="s">
        <v>66</v>
      </c>
      <c r="D80" s="23"/>
      <c r="E80" s="24"/>
      <c r="F80" s="24">
        <v>0</v>
      </c>
      <c r="G80" s="25">
        <f t="shared" si="1"/>
        <v>0</v>
      </c>
    </row>
    <row r="81" spans="1:7" ht="30" customHeight="1" x14ac:dyDescent="0.15">
      <c r="A81" s="93"/>
      <c r="B81" s="93"/>
      <c r="C81" s="35" t="s">
        <v>67</v>
      </c>
      <c r="D81" s="23"/>
      <c r="E81" s="24">
        <v>0</v>
      </c>
      <c r="F81" s="24"/>
      <c r="G81" s="25">
        <f t="shared" si="1"/>
        <v>0</v>
      </c>
    </row>
    <row r="82" spans="1:7" ht="30" customHeight="1" x14ac:dyDescent="0.15">
      <c r="A82" s="93"/>
      <c r="B82" s="93"/>
      <c r="C82" s="35" t="s">
        <v>68</v>
      </c>
      <c r="D82" s="23"/>
      <c r="E82" s="24">
        <f>SUM(E83)</f>
        <v>0</v>
      </c>
      <c r="F82" s="24">
        <f>SUM(F83)</f>
        <v>0</v>
      </c>
      <c r="G82" s="25">
        <f t="shared" si="1"/>
        <v>0</v>
      </c>
    </row>
    <row r="83" spans="1:7" ht="30" customHeight="1" x14ac:dyDescent="0.15">
      <c r="A83" s="93"/>
      <c r="B83" s="93"/>
      <c r="C83" s="47" t="s">
        <v>69</v>
      </c>
      <c r="D83" s="38"/>
      <c r="E83" s="39"/>
      <c r="F83" s="39">
        <v>0</v>
      </c>
      <c r="G83" s="40">
        <f t="shared" si="1"/>
        <v>0</v>
      </c>
    </row>
    <row r="84" spans="1:7" ht="30" customHeight="1" x14ac:dyDescent="0.15">
      <c r="A84" s="93"/>
      <c r="B84" s="94"/>
      <c r="C84" s="34" t="s">
        <v>70</v>
      </c>
      <c r="D84" s="20"/>
      <c r="E84" s="21">
        <f>SUM(E24,E33,E57,E81,E82)</f>
        <v>0</v>
      </c>
      <c r="F84" s="21">
        <f>SUM(F24,F33,F57,F81,F82)</f>
        <v>0</v>
      </c>
      <c r="G84" s="22">
        <f t="shared" si="1"/>
        <v>0</v>
      </c>
    </row>
    <row r="85" spans="1:7" ht="30" customHeight="1" x14ac:dyDescent="0.15">
      <c r="A85" s="94"/>
      <c r="B85" s="36"/>
      <c r="C85" s="33" t="s">
        <v>71</v>
      </c>
      <c r="D85" s="33"/>
      <c r="E85" s="26">
        <f>E23-E84</f>
        <v>400</v>
      </c>
      <c r="F85" s="26">
        <f>F23-F84</f>
        <v>0</v>
      </c>
      <c r="G85" s="27">
        <f t="shared" si="1"/>
        <v>400</v>
      </c>
    </row>
    <row r="86" spans="1:7" ht="30" customHeight="1" x14ac:dyDescent="0.15">
      <c r="A86" s="92" t="s">
        <v>125</v>
      </c>
      <c r="B86" s="92" t="s">
        <v>124</v>
      </c>
      <c r="C86" s="20" t="s">
        <v>72</v>
      </c>
      <c r="D86" s="20"/>
      <c r="E86" s="21">
        <f>SUM(E87:E88)</f>
        <v>0</v>
      </c>
      <c r="F86" s="21">
        <f>SUM(F87:F88)</f>
        <v>0</v>
      </c>
      <c r="G86" s="22">
        <f t="shared" si="1"/>
        <v>0</v>
      </c>
    </row>
    <row r="87" spans="1:7" ht="30" customHeight="1" x14ac:dyDescent="0.15">
      <c r="A87" s="93"/>
      <c r="B87" s="93"/>
      <c r="C87" s="23" t="s">
        <v>128</v>
      </c>
      <c r="D87" s="23"/>
      <c r="E87" s="24"/>
      <c r="F87" s="24">
        <v>0</v>
      </c>
      <c r="G87" s="25">
        <f t="shared" si="1"/>
        <v>0</v>
      </c>
    </row>
    <row r="88" spans="1:7" ht="30" customHeight="1" x14ac:dyDescent="0.15">
      <c r="A88" s="93"/>
      <c r="B88" s="93"/>
      <c r="C88" s="23" t="s">
        <v>73</v>
      </c>
      <c r="D88" s="23"/>
      <c r="E88" s="24"/>
      <c r="F88" s="24">
        <v>0</v>
      </c>
      <c r="G88" s="25">
        <f t="shared" si="1"/>
        <v>0</v>
      </c>
    </row>
    <row r="89" spans="1:7" ht="30" customHeight="1" x14ac:dyDescent="0.15">
      <c r="A89" s="93"/>
      <c r="B89" s="93"/>
      <c r="C89" s="23" t="s">
        <v>74</v>
      </c>
      <c r="D89" s="23"/>
      <c r="E89" s="24">
        <f>SUM(E90)</f>
        <v>0</v>
      </c>
      <c r="F89" s="24">
        <f>SUM(F90)</f>
        <v>0</v>
      </c>
      <c r="G89" s="25">
        <f t="shared" si="1"/>
        <v>0</v>
      </c>
    </row>
    <row r="90" spans="1:7" ht="30" customHeight="1" x14ac:dyDescent="0.15">
      <c r="A90" s="93"/>
      <c r="B90" s="93"/>
      <c r="C90" s="23" t="s">
        <v>75</v>
      </c>
      <c r="D90" s="23"/>
      <c r="E90" s="24"/>
      <c r="F90" s="24">
        <v>0</v>
      </c>
      <c r="G90" s="25">
        <f t="shared" si="1"/>
        <v>0</v>
      </c>
    </row>
    <row r="91" spans="1:7" ht="30" customHeight="1" x14ac:dyDescent="0.15">
      <c r="A91" s="93"/>
      <c r="B91" s="93"/>
      <c r="C91" s="23" t="s">
        <v>76</v>
      </c>
      <c r="D91" s="23"/>
      <c r="E91" s="24">
        <v>0</v>
      </c>
      <c r="F91" s="24">
        <v>0</v>
      </c>
      <c r="G91" s="25">
        <f t="shared" si="1"/>
        <v>0</v>
      </c>
    </row>
    <row r="92" spans="1:7" ht="30" customHeight="1" x14ac:dyDescent="0.15">
      <c r="A92" s="93"/>
      <c r="B92" s="94"/>
      <c r="C92" s="32" t="s">
        <v>77</v>
      </c>
      <c r="D92" s="33"/>
      <c r="E92" s="26">
        <f>SUM(E86,E89,E91)</f>
        <v>0</v>
      </c>
      <c r="F92" s="26">
        <f>SUM(F86,F89,F91)</f>
        <v>0</v>
      </c>
      <c r="G92" s="27">
        <f t="shared" si="1"/>
        <v>0</v>
      </c>
    </row>
    <row r="93" spans="1:7" ht="30" customHeight="1" x14ac:dyDescent="0.15">
      <c r="A93" s="93"/>
      <c r="B93" s="92" t="s">
        <v>123</v>
      </c>
      <c r="C93" s="20" t="s">
        <v>78</v>
      </c>
      <c r="D93" s="20"/>
      <c r="E93" s="21">
        <v>0</v>
      </c>
      <c r="F93" s="21">
        <v>0</v>
      </c>
      <c r="G93" s="22">
        <f t="shared" si="1"/>
        <v>0</v>
      </c>
    </row>
    <row r="94" spans="1:7" ht="30" customHeight="1" x14ac:dyDescent="0.15">
      <c r="A94" s="93"/>
      <c r="B94" s="93"/>
      <c r="C94" s="23" t="s">
        <v>79</v>
      </c>
      <c r="D94" s="23"/>
      <c r="E94" s="24">
        <f>SUM(E95:E99)</f>
        <v>0</v>
      </c>
      <c r="F94" s="24">
        <f>SUM(F95:F99)</f>
        <v>0</v>
      </c>
      <c r="G94" s="25">
        <f t="shared" si="1"/>
        <v>0</v>
      </c>
    </row>
    <row r="95" spans="1:7" ht="30" customHeight="1" x14ac:dyDescent="0.15">
      <c r="A95" s="93"/>
      <c r="B95" s="93"/>
      <c r="C95" s="23" t="s">
        <v>80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3"/>
      <c r="B96" s="93"/>
      <c r="C96" s="23" t="s">
        <v>81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3"/>
      <c r="B97" s="93"/>
      <c r="C97" s="23" t="s">
        <v>82</v>
      </c>
      <c r="D97" s="23"/>
      <c r="E97" s="24"/>
      <c r="F97" s="24">
        <v>0</v>
      </c>
      <c r="G97" s="25">
        <f t="shared" si="1"/>
        <v>0</v>
      </c>
    </row>
    <row r="98" spans="1:7" ht="30" customHeight="1" x14ac:dyDescent="0.15">
      <c r="A98" s="93"/>
      <c r="B98" s="93"/>
      <c r="C98" s="23" t="s">
        <v>83</v>
      </c>
      <c r="D98" s="23"/>
      <c r="E98" s="24"/>
      <c r="F98" s="24">
        <v>0</v>
      </c>
      <c r="G98" s="25">
        <f t="shared" si="1"/>
        <v>0</v>
      </c>
    </row>
    <row r="99" spans="1:7" ht="30" customHeight="1" x14ac:dyDescent="0.15">
      <c r="A99" s="93"/>
      <c r="B99" s="93"/>
      <c r="C99" s="23" t="s">
        <v>84</v>
      </c>
      <c r="D99" s="23"/>
      <c r="E99" s="24"/>
      <c r="F99" s="24">
        <v>0</v>
      </c>
      <c r="G99" s="25">
        <f t="shared" si="1"/>
        <v>0</v>
      </c>
    </row>
    <row r="100" spans="1:7" ht="30" customHeight="1" x14ac:dyDescent="0.15">
      <c r="A100" s="93"/>
      <c r="B100" s="93"/>
      <c r="C100" s="23" t="s">
        <v>129</v>
      </c>
      <c r="D100" s="23"/>
      <c r="E100" s="24"/>
      <c r="F100" s="24">
        <v>0</v>
      </c>
      <c r="G100" s="25">
        <f t="shared" si="1"/>
        <v>0</v>
      </c>
    </row>
    <row r="101" spans="1:7" ht="30" customHeight="1" x14ac:dyDescent="0.15">
      <c r="A101" s="93"/>
      <c r="B101" s="94"/>
      <c r="C101" s="33" t="s">
        <v>85</v>
      </c>
      <c r="D101" s="33"/>
      <c r="E101" s="26">
        <f>SUM(E93,E94,E100)</f>
        <v>0</v>
      </c>
      <c r="F101" s="26">
        <f>SUM(F93,F94,F100)</f>
        <v>0</v>
      </c>
      <c r="G101" s="27">
        <f t="shared" si="1"/>
        <v>0</v>
      </c>
    </row>
    <row r="102" spans="1:7" ht="42" customHeight="1" x14ac:dyDescent="0.15">
      <c r="A102" s="37"/>
      <c r="B102" s="36"/>
      <c r="C102" s="38" t="s">
        <v>86</v>
      </c>
      <c r="D102" s="38"/>
      <c r="E102" s="39">
        <f>E92-E101</f>
        <v>0</v>
      </c>
      <c r="F102" s="39">
        <f>F92-F101</f>
        <v>0</v>
      </c>
      <c r="G102" s="40">
        <f t="shared" si="1"/>
        <v>0</v>
      </c>
    </row>
    <row r="103" spans="1:7" ht="30" customHeight="1" x14ac:dyDescent="0.15">
      <c r="A103" s="92" t="s">
        <v>126</v>
      </c>
      <c r="B103" s="92" t="s">
        <v>124</v>
      </c>
      <c r="C103" s="34" t="s">
        <v>137</v>
      </c>
      <c r="D103" s="20"/>
      <c r="E103" s="21"/>
      <c r="F103" s="21"/>
      <c r="G103" s="22">
        <f t="shared" si="1"/>
        <v>0</v>
      </c>
    </row>
    <row r="104" spans="1:7" ht="30" customHeight="1" x14ac:dyDescent="0.15">
      <c r="A104" s="93"/>
      <c r="B104" s="93"/>
      <c r="C104" s="23" t="s">
        <v>87</v>
      </c>
      <c r="D104" s="23"/>
      <c r="E104" s="24">
        <f>SUM(E105:E106)</f>
        <v>0</v>
      </c>
      <c r="F104" s="24">
        <f>SUM(F105:F106)</f>
        <v>0</v>
      </c>
      <c r="G104" s="25">
        <f t="shared" si="1"/>
        <v>0</v>
      </c>
    </row>
    <row r="105" spans="1:7" ht="30" customHeight="1" x14ac:dyDescent="0.15">
      <c r="A105" s="93"/>
      <c r="B105" s="93"/>
      <c r="C105" s="23" t="s">
        <v>88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3"/>
      <c r="B106" s="93"/>
      <c r="C106" s="35" t="s">
        <v>138</v>
      </c>
      <c r="D106" s="23"/>
      <c r="E106" s="24"/>
      <c r="F106" s="24"/>
      <c r="G106" s="25">
        <f t="shared" si="1"/>
        <v>0</v>
      </c>
    </row>
    <row r="107" spans="1:7" ht="30" customHeight="1" x14ac:dyDescent="0.15">
      <c r="A107" s="93"/>
      <c r="B107" s="93"/>
      <c r="C107" s="23" t="s">
        <v>106</v>
      </c>
      <c r="D107" s="23"/>
      <c r="E107" s="24">
        <v>0</v>
      </c>
      <c r="F107" s="24">
        <v>0</v>
      </c>
      <c r="G107" s="25">
        <f t="shared" si="1"/>
        <v>0</v>
      </c>
    </row>
    <row r="108" spans="1:7" ht="30" customHeight="1" x14ac:dyDescent="0.15">
      <c r="A108" s="93"/>
      <c r="B108" s="93"/>
      <c r="C108" s="23" t="s">
        <v>89</v>
      </c>
      <c r="D108" s="23"/>
      <c r="E108" s="24">
        <f>SUM(E109)</f>
        <v>0</v>
      </c>
      <c r="F108" s="24">
        <f>SUM(F109)</f>
        <v>0</v>
      </c>
      <c r="G108" s="25">
        <f t="shared" si="1"/>
        <v>0</v>
      </c>
    </row>
    <row r="109" spans="1:7" ht="30" customHeight="1" x14ac:dyDescent="0.15">
      <c r="A109" s="93"/>
      <c r="B109" s="93"/>
      <c r="C109" s="23" t="s">
        <v>90</v>
      </c>
      <c r="D109" s="23"/>
      <c r="E109" s="24"/>
      <c r="F109" s="24">
        <v>0</v>
      </c>
      <c r="G109" s="25">
        <f t="shared" si="1"/>
        <v>0</v>
      </c>
    </row>
    <row r="110" spans="1:7" ht="30" customHeight="1" x14ac:dyDescent="0.15">
      <c r="A110" s="93"/>
      <c r="B110" s="94"/>
      <c r="C110" s="33" t="s">
        <v>91</v>
      </c>
      <c r="D110" s="33"/>
      <c r="E110" s="26">
        <f>SUM(E103,E104,E107,E108)</f>
        <v>0</v>
      </c>
      <c r="F110" s="26">
        <f>SUM(F103,F104,F107,F108)</f>
        <v>0</v>
      </c>
      <c r="G110" s="27">
        <f t="shared" si="1"/>
        <v>0</v>
      </c>
    </row>
    <row r="111" spans="1:7" ht="30" customHeight="1" x14ac:dyDescent="0.15">
      <c r="A111" s="93"/>
      <c r="B111" s="92" t="s">
        <v>123</v>
      </c>
      <c r="C111" s="20" t="s">
        <v>92</v>
      </c>
      <c r="D111" s="20"/>
      <c r="E111" s="21">
        <f>SUM(E112:E113)</f>
        <v>0</v>
      </c>
      <c r="F111" s="21">
        <f>SUM(F112:F113)</f>
        <v>0</v>
      </c>
      <c r="G111" s="22">
        <f t="shared" si="1"/>
        <v>0</v>
      </c>
    </row>
    <row r="112" spans="1:7" ht="30" customHeight="1" x14ac:dyDescent="0.15">
      <c r="A112" s="93"/>
      <c r="B112" s="93"/>
      <c r="C112" s="23" t="s">
        <v>93</v>
      </c>
      <c r="D112" s="23"/>
      <c r="E112" s="24"/>
      <c r="F112" s="24">
        <v>0</v>
      </c>
      <c r="G112" s="25">
        <f t="shared" ref="G112" si="2">SUM(E112:F112)</f>
        <v>0</v>
      </c>
    </row>
    <row r="113" spans="1:7" ht="30" customHeight="1" x14ac:dyDescent="0.15">
      <c r="A113" s="93"/>
      <c r="B113" s="93"/>
      <c r="C113" s="23" t="s">
        <v>134</v>
      </c>
      <c r="D113" s="23"/>
      <c r="E113" s="24"/>
      <c r="F113" s="24">
        <v>0</v>
      </c>
      <c r="G113" s="25">
        <f t="shared" si="1"/>
        <v>0</v>
      </c>
    </row>
    <row r="114" spans="1:7" ht="30" customHeight="1" x14ac:dyDescent="0.15">
      <c r="A114" s="93"/>
      <c r="B114" s="93"/>
      <c r="C114" s="23" t="s">
        <v>94</v>
      </c>
      <c r="D114" s="23"/>
      <c r="E114" s="24">
        <v>0</v>
      </c>
      <c r="F114" s="24">
        <v>0</v>
      </c>
      <c r="G114" s="25">
        <f t="shared" si="1"/>
        <v>0</v>
      </c>
    </row>
    <row r="115" spans="1:7" ht="30" customHeight="1" x14ac:dyDescent="0.15">
      <c r="A115" s="93"/>
      <c r="B115" s="93"/>
      <c r="C115" s="23" t="s">
        <v>95</v>
      </c>
      <c r="D115" s="23"/>
      <c r="E115" s="24">
        <f>SUM(E116)</f>
        <v>0</v>
      </c>
      <c r="F115" s="24">
        <f>SUM(F116)</f>
        <v>0</v>
      </c>
      <c r="G115" s="25">
        <f t="shared" si="1"/>
        <v>0</v>
      </c>
    </row>
    <row r="116" spans="1:7" ht="30" customHeight="1" x14ac:dyDescent="0.15">
      <c r="A116" s="93"/>
      <c r="B116" s="93"/>
      <c r="C116" s="23" t="s">
        <v>96</v>
      </c>
      <c r="D116" s="23"/>
      <c r="E116" s="24"/>
      <c r="F116" s="24">
        <v>0</v>
      </c>
      <c r="G116" s="25">
        <f t="shared" si="1"/>
        <v>0</v>
      </c>
    </row>
    <row r="117" spans="1:7" ht="30" customHeight="1" x14ac:dyDescent="0.15">
      <c r="A117" s="93"/>
      <c r="B117" s="94"/>
      <c r="C117" s="33" t="s">
        <v>97</v>
      </c>
      <c r="D117" s="33"/>
      <c r="E117" s="26">
        <f>SUM(E111,E114,E115)</f>
        <v>0</v>
      </c>
      <c r="F117" s="26">
        <f>SUM(F111,F114,F115)</f>
        <v>0</v>
      </c>
      <c r="G117" s="27">
        <f t="shared" si="1"/>
        <v>0</v>
      </c>
    </row>
    <row r="118" spans="1:7" ht="30" customHeight="1" x14ac:dyDescent="0.15">
      <c r="A118" s="94"/>
      <c r="B118" s="89" t="s">
        <v>98</v>
      </c>
      <c r="C118" s="90"/>
      <c r="D118" s="91"/>
      <c r="E118" s="26">
        <f>E110-E117</f>
        <v>0</v>
      </c>
      <c r="F118" s="26">
        <f>F110-F117</f>
        <v>0</v>
      </c>
      <c r="G118" s="27">
        <f t="shared" si="1"/>
        <v>0</v>
      </c>
    </row>
    <row r="119" spans="1:7" ht="48" customHeight="1" x14ac:dyDescent="0.15">
      <c r="A119" s="41"/>
      <c r="B119" s="42"/>
      <c r="C119" s="20" t="s">
        <v>99</v>
      </c>
      <c r="D119" s="20"/>
      <c r="E119" s="21"/>
      <c r="F119" s="21">
        <v>0</v>
      </c>
      <c r="G119" s="22">
        <f t="shared" si="1"/>
        <v>0</v>
      </c>
    </row>
    <row r="120" spans="1:7" ht="30" customHeight="1" x14ac:dyDescent="0.15">
      <c r="A120" s="89" t="s">
        <v>100</v>
      </c>
      <c r="B120" s="90"/>
      <c r="C120" s="90"/>
      <c r="D120" s="91"/>
      <c r="E120" s="26">
        <f>E85+E102+E118-E119</f>
        <v>400</v>
      </c>
      <c r="F120" s="26">
        <f>F85+F102+F118-F119</f>
        <v>0</v>
      </c>
      <c r="G120" s="27">
        <f t="shared" si="1"/>
        <v>400</v>
      </c>
    </row>
    <row r="121" spans="1:7" ht="30" customHeight="1" x14ac:dyDescent="0.15">
      <c r="A121" s="43"/>
      <c r="B121" s="43"/>
      <c r="C121" s="43"/>
      <c r="D121" s="43"/>
      <c r="E121" s="23"/>
      <c r="F121" s="23"/>
      <c r="G121" s="44"/>
    </row>
    <row r="122" spans="1:7" ht="30" customHeight="1" x14ac:dyDescent="0.15">
      <c r="A122" s="89" t="s">
        <v>101</v>
      </c>
      <c r="B122" s="90"/>
      <c r="C122" s="90"/>
      <c r="D122" s="91"/>
      <c r="E122" s="26">
        <v>951068</v>
      </c>
      <c r="F122" s="26"/>
      <c r="G122" s="27">
        <f>E122-F122</f>
        <v>951068</v>
      </c>
    </row>
    <row r="123" spans="1:7" ht="30" customHeight="1" x14ac:dyDescent="0.15">
      <c r="A123" s="89" t="s">
        <v>102</v>
      </c>
      <c r="B123" s="90"/>
      <c r="C123" s="90"/>
      <c r="D123" s="91"/>
      <c r="E123" s="26">
        <f>E120+E122</f>
        <v>951468</v>
      </c>
      <c r="F123" s="26">
        <f>F120+F122</f>
        <v>0</v>
      </c>
      <c r="G123" s="27">
        <f>SUM(E123:F123)</f>
        <v>951468</v>
      </c>
    </row>
  </sheetData>
  <mergeCells count="17">
    <mergeCell ref="A123:D123"/>
    <mergeCell ref="A120:D120"/>
    <mergeCell ref="A122:D122"/>
    <mergeCell ref="A4:D4"/>
    <mergeCell ref="B5:B23"/>
    <mergeCell ref="C23:D23"/>
    <mergeCell ref="A86:A101"/>
    <mergeCell ref="B86:B92"/>
    <mergeCell ref="B93:B101"/>
    <mergeCell ref="B111:B117"/>
    <mergeCell ref="A103:A118"/>
    <mergeCell ref="B103:B110"/>
    <mergeCell ref="B118:D118"/>
    <mergeCell ref="A1:G1"/>
    <mergeCell ref="A2:G2"/>
    <mergeCell ref="A5:A85"/>
    <mergeCell ref="B24:B84"/>
  </mergeCells>
  <phoneticPr fontId="2"/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r:id="rId1"/>
  <headerFooter>
    <oddHeader>&amp;R&amp;18資料１－２</oddHeader>
    <oddFooter>&amp;R&amp;P頁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3"/>
  <sheetViews>
    <sheetView view="pageLayout" topLeftCell="A65" zoomScaleNormal="100" workbookViewId="0">
      <selection activeCell="G65" sqref="G65"/>
    </sheetView>
  </sheetViews>
  <sheetFormatPr defaultColWidth="9"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0" t="s">
        <v>111</v>
      </c>
      <c r="B1" s="81"/>
      <c r="C1" s="81"/>
      <c r="D1" s="81"/>
      <c r="E1" s="81"/>
      <c r="F1" s="81"/>
      <c r="G1" s="81"/>
    </row>
    <row r="2" spans="1:7" s="3" customFormat="1" ht="17.25" customHeight="1" x14ac:dyDescent="0.15">
      <c r="A2" s="82" t="str">
        <f>全体!A2</f>
        <v>(自　令和2年4月1日　　至　令和3年3月31日)</v>
      </c>
      <c r="B2" s="82"/>
      <c r="C2" s="82"/>
      <c r="D2" s="82"/>
      <c r="E2" s="82"/>
      <c r="F2" s="82"/>
      <c r="G2" s="82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115</v>
      </c>
    </row>
    <row r="4" spans="1:7" ht="30" customHeight="1" x14ac:dyDescent="0.15">
      <c r="A4" s="89" t="s">
        <v>105</v>
      </c>
      <c r="B4" s="90"/>
      <c r="C4" s="90"/>
      <c r="D4" s="91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2" t="s">
        <v>104</v>
      </c>
      <c r="B5" s="92" t="s">
        <v>124</v>
      </c>
      <c r="C5" s="20" t="s">
        <v>0</v>
      </c>
      <c r="D5" s="20"/>
      <c r="E5" s="45">
        <f>SUM(E6,E7,E10,E11,E12)</f>
        <v>23000000</v>
      </c>
      <c r="F5" s="21">
        <f>SUM(F6,F7,F10,F11,F12)</f>
        <v>0</v>
      </c>
      <c r="G5" s="22">
        <f>SUM(E5:F5)</f>
        <v>23000000</v>
      </c>
    </row>
    <row r="6" spans="1:7" ht="30" customHeight="1" x14ac:dyDescent="0.15">
      <c r="A6" s="93"/>
      <c r="B6" s="93"/>
      <c r="C6" s="23" t="s">
        <v>1</v>
      </c>
      <c r="D6" s="23"/>
      <c r="E6" s="24"/>
      <c r="F6" s="24">
        <v>0</v>
      </c>
      <c r="G6" s="25">
        <f t="shared" ref="G6:G70" si="0">SUM(E6:F6)</f>
        <v>0</v>
      </c>
    </row>
    <row r="7" spans="1:7" ht="30" customHeight="1" x14ac:dyDescent="0.15">
      <c r="A7" s="93"/>
      <c r="B7" s="93"/>
      <c r="C7" s="23" t="s">
        <v>2</v>
      </c>
      <c r="D7" s="23"/>
      <c r="E7" s="24">
        <f>SUM(E8,E9)</f>
        <v>23000000</v>
      </c>
      <c r="F7" s="24">
        <f>SUM(F8,F9)</f>
        <v>0</v>
      </c>
      <c r="G7" s="25">
        <f t="shared" si="0"/>
        <v>23000000</v>
      </c>
    </row>
    <row r="8" spans="1:7" ht="30" customHeight="1" x14ac:dyDescent="0.15">
      <c r="A8" s="93"/>
      <c r="B8" s="93"/>
      <c r="C8" s="23" t="s">
        <v>3</v>
      </c>
      <c r="D8" s="23"/>
      <c r="E8" s="24">
        <v>19000000</v>
      </c>
      <c r="F8" s="24">
        <v>0</v>
      </c>
      <c r="G8" s="25">
        <f t="shared" si="0"/>
        <v>19000000</v>
      </c>
    </row>
    <row r="9" spans="1:7" ht="30" customHeight="1" x14ac:dyDescent="0.15">
      <c r="A9" s="93"/>
      <c r="B9" s="93"/>
      <c r="C9" s="23" t="s">
        <v>4</v>
      </c>
      <c r="D9" s="23"/>
      <c r="E9" s="24">
        <v>4000000</v>
      </c>
      <c r="F9" s="24">
        <v>0</v>
      </c>
      <c r="G9" s="25">
        <f t="shared" si="0"/>
        <v>4000000</v>
      </c>
    </row>
    <row r="10" spans="1:7" ht="30" customHeight="1" x14ac:dyDescent="0.15">
      <c r="A10" s="93"/>
      <c r="B10" s="93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3"/>
      <c r="B11" s="93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3"/>
      <c r="B12" s="93"/>
      <c r="C12" s="23" t="s">
        <v>7</v>
      </c>
      <c r="D12" s="23"/>
      <c r="E12" s="24">
        <v>0</v>
      </c>
      <c r="F12" s="24">
        <v>0</v>
      </c>
      <c r="G12" s="25">
        <f t="shared" si="0"/>
        <v>0</v>
      </c>
    </row>
    <row r="13" spans="1:7" ht="30" customHeight="1" x14ac:dyDescent="0.15">
      <c r="A13" s="93"/>
      <c r="B13" s="93"/>
      <c r="C13" s="23" t="s">
        <v>8</v>
      </c>
      <c r="D13" s="23"/>
      <c r="E13" s="46">
        <f>SUM(E14)</f>
        <v>83000000</v>
      </c>
      <c r="F13" s="46">
        <f>SUM(F14)</f>
        <v>0</v>
      </c>
      <c r="G13" s="25">
        <f t="shared" si="0"/>
        <v>83000000</v>
      </c>
    </row>
    <row r="14" spans="1:7" ht="30" customHeight="1" x14ac:dyDescent="0.15">
      <c r="A14" s="93"/>
      <c r="B14" s="93"/>
      <c r="C14" s="23" t="s">
        <v>9</v>
      </c>
      <c r="D14" s="23"/>
      <c r="E14" s="24">
        <v>83000000</v>
      </c>
      <c r="F14" s="24">
        <v>0</v>
      </c>
      <c r="G14" s="25">
        <f t="shared" si="0"/>
        <v>83000000</v>
      </c>
    </row>
    <row r="15" spans="1:7" ht="30" customHeight="1" x14ac:dyDescent="0.15">
      <c r="A15" s="93"/>
      <c r="B15" s="93"/>
      <c r="C15" s="23" t="s">
        <v>10</v>
      </c>
      <c r="D15" s="23"/>
      <c r="E15" s="46">
        <f>SUM(E16)</f>
        <v>0</v>
      </c>
      <c r="F15" s="46">
        <f>SUM(F16)</f>
        <v>400000</v>
      </c>
      <c r="G15" s="25">
        <f t="shared" si="0"/>
        <v>400000</v>
      </c>
    </row>
    <row r="16" spans="1:7" ht="30" customHeight="1" x14ac:dyDescent="0.15">
      <c r="A16" s="93"/>
      <c r="B16" s="93"/>
      <c r="C16" s="23" t="s">
        <v>7</v>
      </c>
      <c r="D16" s="23"/>
      <c r="E16" s="24"/>
      <c r="F16" s="24">
        <v>400000</v>
      </c>
      <c r="G16" s="25">
        <f t="shared" si="0"/>
        <v>400000</v>
      </c>
    </row>
    <row r="17" spans="1:8" ht="30" customHeight="1" x14ac:dyDescent="0.15">
      <c r="A17" s="93"/>
      <c r="B17" s="93"/>
      <c r="C17" s="23" t="s">
        <v>11</v>
      </c>
      <c r="D17" s="23"/>
      <c r="E17" s="46">
        <v>330000</v>
      </c>
      <c r="F17" s="24">
        <v>-100000</v>
      </c>
      <c r="G17" s="25">
        <f t="shared" si="0"/>
        <v>230000</v>
      </c>
    </row>
    <row r="18" spans="1:8" ht="30" customHeight="1" x14ac:dyDescent="0.15">
      <c r="A18" s="93"/>
      <c r="B18" s="93"/>
      <c r="C18" s="23" t="s">
        <v>109</v>
      </c>
      <c r="D18" s="23"/>
      <c r="E18" s="46"/>
      <c r="F18" s="24">
        <v>0</v>
      </c>
      <c r="G18" s="25">
        <f t="shared" si="0"/>
        <v>0</v>
      </c>
    </row>
    <row r="19" spans="1:8" ht="30" customHeight="1" x14ac:dyDescent="0.15">
      <c r="A19" s="93"/>
      <c r="B19" s="93"/>
      <c r="C19" s="23" t="s">
        <v>12</v>
      </c>
      <c r="D19" s="23"/>
      <c r="E19" s="46"/>
      <c r="F19" s="24">
        <v>0</v>
      </c>
      <c r="G19" s="25">
        <f t="shared" si="0"/>
        <v>0</v>
      </c>
    </row>
    <row r="20" spans="1:8" ht="30" customHeight="1" x14ac:dyDescent="0.15">
      <c r="A20" s="93"/>
      <c r="B20" s="93"/>
      <c r="C20" s="23" t="s">
        <v>13</v>
      </c>
      <c r="D20" s="23"/>
      <c r="E20" s="46">
        <f>SUM(E21:E22)</f>
        <v>1100000</v>
      </c>
      <c r="F20" s="46">
        <f>SUM(F21:F22)</f>
        <v>-200000</v>
      </c>
      <c r="G20" s="25">
        <f t="shared" si="0"/>
        <v>900000</v>
      </c>
    </row>
    <row r="21" spans="1:8" ht="30" customHeight="1" x14ac:dyDescent="0.15">
      <c r="A21" s="93"/>
      <c r="B21" s="93"/>
      <c r="C21" s="23" t="s">
        <v>130</v>
      </c>
      <c r="D21" s="23"/>
      <c r="E21" s="78">
        <v>800000</v>
      </c>
      <c r="F21" s="78">
        <v>-100000</v>
      </c>
      <c r="G21" s="79">
        <f t="shared" si="0"/>
        <v>700000</v>
      </c>
    </row>
    <row r="22" spans="1:8" ht="30" customHeight="1" x14ac:dyDescent="0.15">
      <c r="A22" s="93"/>
      <c r="B22" s="93"/>
      <c r="C22" s="23" t="s">
        <v>14</v>
      </c>
      <c r="D22" s="23"/>
      <c r="E22" s="24">
        <v>300000</v>
      </c>
      <c r="F22" s="24">
        <v>-100000</v>
      </c>
      <c r="G22" s="25">
        <f t="shared" si="0"/>
        <v>200000</v>
      </c>
    </row>
    <row r="23" spans="1:8" ht="30" customHeight="1" x14ac:dyDescent="0.15">
      <c r="A23" s="93"/>
      <c r="B23" s="94"/>
      <c r="C23" s="89" t="s">
        <v>103</v>
      </c>
      <c r="D23" s="91"/>
      <c r="E23" s="26">
        <f>SUM(E5,,E13,E15,E17,E18,E19,E20)</f>
        <v>107430000</v>
      </c>
      <c r="F23" s="26">
        <f>SUM(F5,,F13,F15,F17,F18,F19,F20)</f>
        <v>100000</v>
      </c>
      <c r="G23" s="27">
        <f t="shared" si="0"/>
        <v>107530000</v>
      </c>
    </row>
    <row r="24" spans="1:8" ht="30" customHeight="1" x14ac:dyDescent="0.15">
      <c r="A24" s="93"/>
      <c r="B24" s="92" t="s">
        <v>123</v>
      </c>
      <c r="C24" s="28" t="s">
        <v>15</v>
      </c>
      <c r="D24" s="29"/>
      <c r="E24" s="30">
        <f>SUM(E25:E32)</f>
        <v>51600000</v>
      </c>
      <c r="F24" s="30">
        <f>SUM(F25:F32)</f>
        <v>10400000</v>
      </c>
      <c r="G24" s="31">
        <f t="shared" si="0"/>
        <v>62000000</v>
      </c>
    </row>
    <row r="25" spans="1:8" ht="30" customHeight="1" x14ac:dyDescent="0.15">
      <c r="A25" s="93"/>
      <c r="B25" s="93"/>
      <c r="C25" s="58" t="s">
        <v>107</v>
      </c>
      <c r="D25" s="59"/>
      <c r="E25" s="48">
        <v>350000</v>
      </c>
      <c r="F25" s="48">
        <v>0</v>
      </c>
      <c r="G25" s="60">
        <f t="shared" si="0"/>
        <v>350000</v>
      </c>
      <c r="H25" s="61"/>
    </row>
    <row r="26" spans="1:8" ht="30" customHeight="1" x14ac:dyDescent="0.15">
      <c r="A26" s="93"/>
      <c r="B26" s="93"/>
      <c r="C26" s="35" t="s">
        <v>17</v>
      </c>
      <c r="D26" s="23"/>
      <c r="E26" s="24">
        <v>36000000</v>
      </c>
      <c r="F26" s="24">
        <v>6500000</v>
      </c>
      <c r="G26" s="25">
        <f t="shared" si="0"/>
        <v>42500000</v>
      </c>
    </row>
    <row r="27" spans="1:8" ht="30" customHeight="1" x14ac:dyDescent="0.15">
      <c r="A27" s="93"/>
      <c r="B27" s="93"/>
      <c r="C27" s="35" t="s">
        <v>18</v>
      </c>
      <c r="D27" s="23"/>
      <c r="E27" s="24">
        <v>3100000</v>
      </c>
      <c r="F27" s="24">
        <v>1550000</v>
      </c>
      <c r="G27" s="25">
        <f t="shared" si="0"/>
        <v>4650000</v>
      </c>
    </row>
    <row r="28" spans="1:8" ht="30" customHeight="1" x14ac:dyDescent="0.15">
      <c r="A28" s="93"/>
      <c r="B28" s="93"/>
      <c r="C28" s="35" t="s">
        <v>19</v>
      </c>
      <c r="D28" s="23"/>
      <c r="E28" s="24">
        <v>1000000</v>
      </c>
      <c r="F28" s="24">
        <v>100000</v>
      </c>
      <c r="G28" s="25">
        <f t="shared" si="0"/>
        <v>1100000</v>
      </c>
    </row>
    <row r="29" spans="1:8" ht="30" customHeight="1" x14ac:dyDescent="0.15">
      <c r="A29" s="93"/>
      <c r="B29" s="93"/>
      <c r="C29" s="35" t="s">
        <v>20</v>
      </c>
      <c r="D29" s="23"/>
      <c r="E29" s="24"/>
      <c r="F29" s="24">
        <v>0</v>
      </c>
      <c r="G29" s="25">
        <f t="shared" si="0"/>
        <v>0</v>
      </c>
    </row>
    <row r="30" spans="1:8" ht="30" customHeight="1" x14ac:dyDescent="0.15">
      <c r="A30" s="93"/>
      <c r="B30" s="93"/>
      <c r="C30" s="35" t="s">
        <v>21</v>
      </c>
      <c r="D30" s="23"/>
      <c r="E30" s="24">
        <v>6000000</v>
      </c>
      <c r="F30" s="24">
        <v>2500000</v>
      </c>
      <c r="G30" s="25">
        <f t="shared" si="0"/>
        <v>8500000</v>
      </c>
    </row>
    <row r="31" spans="1:8" ht="30" customHeight="1" x14ac:dyDescent="0.15">
      <c r="A31" s="93"/>
      <c r="B31" s="93"/>
      <c r="C31" s="35" t="s">
        <v>22</v>
      </c>
      <c r="D31" s="23"/>
      <c r="E31" s="24">
        <v>350000</v>
      </c>
      <c r="F31" s="24">
        <v>-50000</v>
      </c>
      <c r="G31" s="25">
        <f t="shared" si="0"/>
        <v>300000</v>
      </c>
    </row>
    <row r="32" spans="1:8" ht="30" customHeight="1" x14ac:dyDescent="0.15">
      <c r="A32" s="93"/>
      <c r="B32" s="93"/>
      <c r="C32" s="47" t="s">
        <v>23</v>
      </c>
      <c r="D32" s="38"/>
      <c r="E32" s="24">
        <v>4800000</v>
      </c>
      <c r="F32" s="39">
        <v>-200000</v>
      </c>
      <c r="G32" s="40">
        <f t="shared" si="0"/>
        <v>4600000</v>
      </c>
    </row>
    <row r="33" spans="1:7" ht="30" customHeight="1" x14ac:dyDescent="0.15">
      <c r="A33" s="93"/>
      <c r="B33" s="93"/>
      <c r="C33" s="62" t="s">
        <v>24</v>
      </c>
      <c r="D33" s="63"/>
      <c r="E33" s="64">
        <f>SUM(E34:E56)</f>
        <v>20010000</v>
      </c>
      <c r="F33" s="64">
        <f>SUM(F34:F56)</f>
        <v>1230000</v>
      </c>
      <c r="G33" s="65">
        <f t="shared" si="0"/>
        <v>21240000</v>
      </c>
    </row>
    <row r="34" spans="1:7" ht="30" customHeight="1" x14ac:dyDescent="0.15">
      <c r="A34" s="93"/>
      <c r="B34" s="93"/>
      <c r="C34" s="35" t="s">
        <v>25</v>
      </c>
      <c r="D34" s="23"/>
      <c r="E34" s="24">
        <v>15000000</v>
      </c>
      <c r="F34" s="24">
        <v>1500000</v>
      </c>
      <c r="G34" s="25">
        <f t="shared" si="0"/>
        <v>16500000</v>
      </c>
    </row>
    <row r="35" spans="1:7" ht="30" customHeight="1" x14ac:dyDescent="0.15">
      <c r="A35" s="93"/>
      <c r="B35" s="93"/>
      <c r="C35" s="35" t="s">
        <v>26</v>
      </c>
      <c r="D35" s="23"/>
      <c r="E35" s="24"/>
      <c r="F35" s="24">
        <v>20000</v>
      </c>
      <c r="G35" s="25">
        <f t="shared" si="0"/>
        <v>20000</v>
      </c>
    </row>
    <row r="36" spans="1:7" ht="30" customHeight="1" x14ac:dyDescent="0.15">
      <c r="A36" s="93"/>
      <c r="B36" s="93"/>
      <c r="C36" s="35" t="s">
        <v>27</v>
      </c>
      <c r="D36" s="23"/>
      <c r="E36" s="24">
        <v>500000</v>
      </c>
      <c r="F36" s="24">
        <v>0</v>
      </c>
      <c r="G36" s="25">
        <f t="shared" si="0"/>
        <v>500000</v>
      </c>
    </row>
    <row r="37" spans="1:7" ht="30" customHeight="1" x14ac:dyDescent="0.15">
      <c r="A37" s="93"/>
      <c r="B37" s="93"/>
      <c r="C37" s="35" t="s">
        <v>28</v>
      </c>
      <c r="D37" s="23"/>
      <c r="E37" s="24"/>
      <c r="F37" s="24">
        <v>0</v>
      </c>
      <c r="G37" s="25">
        <f t="shared" si="0"/>
        <v>0</v>
      </c>
    </row>
    <row r="38" spans="1:7" ht="30" customHeight="1" x14ac:dyDescent="0.15">
      <c r="A38" s="93"/>
      <c r="B38" s="93"/>
      <c r="C38" s="35" t="s">
        <v>29</v>
      </c>
      <c r="D38" s="23"/>
      <c r="E38" s="24">
        <v>70000</v>
      </c>
      <c r="F38" s="24">
        <v>0</v>
      </c>
      <c r="G38" s="25">
        <f t="shared" si="0"/>
        <v>70000</v>
      </c>
    </row>
    <row r="39" spans="1:7" ht="30" customHeight="1" x14ac:dyDescent="0.15">
      <c r="A39" s="93"/>
      <c r="B39" s="93"/>
      <c r="C39" s="35" t="s">
        <v>30</v>
      </c>
      <c r="D39" s="23"/>
      <c r="E39" s="24">
        <v>750000</v>
      </c>
      <c r="F39" s="24">
        <v>0</v>
      </c>
      <c r="G39" s="25">
        <f t="shared" si="0"/>
        <v>750000</v>
      </c>
    </row>
    <row r="40" spans="1:7" ht="30" customHeight="1" x14ac:dyDescent="0.15">
      <c r="A40" s="93"/>
      <c r="B40" s="93"/>
      <c r="C40" s="35" t="s">
        <v>31</v>
      </c>
      <c r="D40" s="23"/>
      <c r="E40" s="24"/>
      <c r="F40" s="24"/>
      <c r="G40" s="25">
        <f t="shared" si="0"/>
        <v>0</v>
      </c>
    </row>
    <row r="41" spans="1:7" ht="30" customHeight="1" x14ac:dyDescent="0.15">
      <c r="A41" s="93"/>
      <c r="B41" s="93"/>
      <c r="C41" s="35" t="s">
        <v>32</v>
      </c>
      <c r="D41" s="23"/>
      <c r="E41" s="24">
        <v>700000</v>
      </c>
      <c r="F41" s="24">
        <v>-200000</v>
      </c>
      <c r="G41" s="25">
        <f t="shared" si="0"/>
        <v>500000</v>
      </c>
    </row>
    <row r="42" spans="1:7" ht="30" customHeight="1" x14ac:dyDescent="0.15">
      <c r="A42" s="93"/>
      <c r="B42" s="93"/>
      <c r="C42" s="35" t="s">
        <v>33</v>
      </c>
      <c r="D42" s="23"/>
      <c r="E42" s="24"/>
      <c r="F42" s="24">
        <v>20000</v>
      </c>
      <c r="G42" s="25">
        <f t="shared" si="0"/>
        <v>20000</v>
      </c>
    </row>
    <row r="43" spans="1:7" ht="30" customHeight="1" x14ac:dyDescent="0.15">
      <c r="A43" s="93"/>
      <c r="B43" s="93"/>
      <c r="C43" s="35" t="s">
        <v>34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3"/>
      <c r="B44" s="93"/>
      <c r="C44" s="35" t="s">
        <v>35</v>
      </c>
      <c r="D44" s="23"/>
      <c r="E44" s="24"/>
      <c r="F44" s="24">
        <v>0</v>
      </c>
      <c r="G44" s="25">
        <f t="shared" si="0"/>
        <v>0</v>
      </c>
    </row>
    <row r="45" spans="1:7" ht="30" customHeight="1" x14ac:dyDescent="0.15">
      <c r="A45" s="93"/>
      <c r="B45" s="93"/>
      <c r="C45" s="35" t="s">
        <v>36</v>
      </c>
      <c r="D45" s="23"/>
      <c r="E45" s="24">
        <v>2500000</v>
      </c>
      <c r="F45" s="24">
        <v>0</v>
      </c>
      <c r="G45" s="25">
        <f t="shared" si="0"/>
        <v>2500000</v>
      </c>
    </row>
    <row r="46" spans="1:7" ht="30" customHeight="1" x14ac:dyDescent="0.15">
      <c r="A46" s="93"/>
      <c r="B46" s="93"/>
      <c r="C46" s="35" t="s">
        <v>37</v>
      </c>
      <c r="D46" s="23"/>
      <c r="E46" s="24">
        <v>380000</v>
      </c>
      <c r="F46" s="24">
        <v>-200000</v>
      </c>
      <c r="G46" s="25">
        <f t="shared" si="0"/>
        <v>180000</v>
      </c>
    </row>
    <row r="47" spans="1:7" ht="30" customHeight="1" x14ac:dyDescent="0.15">
      <c r="A47" s="93"/>
      <c r="B47" s="93"/>
      <c r="C47" s="35" t="s">
        <v>38</v>
      </c>
      <c r="D47" s="23"/>
      <c r="E47" s="24">
        <v>110000</v>
      </c>
      <c r="F47" s="24">
        <v>90000</v>
      </c>
      <c r="G47" s="25">
        <f t="shared" si="0"/>
        <v>200000</v>
      </c>
    </row>
    <row r="48" spans="1:7" ht="30" customHeight="1" x14ac:dyDescent="0.15">
      <c r="A48" s="93"/>
      <c r="B48" s="93"/>
      <c r="C48" s="35" t="s">
        <v>39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3"/>
      <c r="B49" s="93"/>
      <c r="C49" s="35" t="s">
        <v>40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3"/>
      <c r="B50" s="93"/>
      <c r="C50" s="35" t="s">
        <v>41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3"/>
      <c r="B51" s="93"/>
      <c r="C51" s="35" t="s">
        <v>42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3"/>
      <c r="B52" s="93"/>
      <c r="C52" s="35" t="s">
        <v>43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3"/>
      <c r="B53" s="93"/>
      <c r="C53" s="35" t="s">
        <v>44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3"/>
      <c r="B54" s="93"/>
      <c r="C54" s="35" t="s">
        <v>45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3"/>
      <c r="B55" s="93"/>
      <c r="C55" s="35" t="s">
        <v>46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3"/>
      <c r="B56" s="93"/>
      <c r="C56" s="35" t="s">
        <v>47</v>
      </c>
      <c r="D56" s="23"/>
      <c r="E56" s="24"/>
      <c r="F56" s="24">
        <v>0</v>
      </c>
      <c r="G56" s="25">
        <f t="shared" si="0"/>
        <v>0</v>
      </c>
    </row>
    <row r="57" spans="1:7" ht="30" customHeight="1" x14ac:dyDescent="0.15">
      <c r="A57" s="93"/>
      <c r="B57" s="93"/>
      <c r="C57" s="66" t="s">
        <v>48</v>
      </c>
      <c r="D57" s="67"/>
      <c r="E57" s="57">
        <f>SUM(E58:E80)</f>
        <v>23910000</v>
      </c>
      <c r="F57" s="57">
        <f>SUM(F58:F80)</f>
        <v>9705000</v>
      </c>
      <c r="G57" s="68">
        <f>SUM(E57:F57)</f>
        <v>33615000</v>
      </c>
    </row>
    <row r="58" spans="1:7" ht="30" customHeight="1" x14ac:dyDescent="0.15">
      <c r="A58" s="93"/>
      <c r="B58" s="93"/>
      <c r="C58" s="35" t="s">
        <v>49</v>
      </c>
      <c r="D58" s="23"/>
      <c r="E58" s="24">
        <v>200000</v>
      </c>
      <c r="F58" s="24">
        <v>200000</v>
      </c>
      <c r="G58" s="25">
        <f t="shared" si="0"/>
        <v>400000</v>
      </c>
    </row>
    <row r="59" spans="1:7" ht="30" customHeight="1" x14ac:dyDescent="0.15">
      <c r="A59" s="93"/>
      <c r="B59" s="93"/>
      <c r="C59" s="35" t="s">
        <v>50</v>
      </c>
      <c r="D59" s="23"/>
      <c r="E59" s="24">
        <v>100000</v>
      </c>
      <c r="F59" s="24">
        <v>-50000</v>
      </c>
      <c r="G59" s="25">
        <f t="shared" si="0"/>
        <v>50000</v>
      </c>
    </row>
    <row r="60" spans="1:7" ht="30" customHeight="1" x14ac:dyDescent="0.15">
      <c r="A60" s="93"/>
      <c r="B60" s="93"/>
      <c r="C60" s="35" t="s">
        <v>51</v>
      </c>
      <c r="D60" s="23"/>
      <c r="E60" s="24">
        <v>50000</v>
      </c>
      <c r="F60" s="24">
        <v>-30000</v>
      </c>
      <c r="G60" s="25">
        <f t="shared" si="0"/>
        <v>20000</v>
      </c>
    </row>
    <row r="61" spans="1:7" ht="30" customHeight="1" x14ac:dyDescent="0.15">
      <c r="A61" s="93"/>
      <c r="B61" s="93"/>
      <c r="C61" s="35" t="s">
        <v>52</v>
      </c>
      <c r="D61" s="23"/>
      <c r="E61" s="24">
        <v>50000</v>
      </c>
      <c r="F61" s="24">
        <v>-10000</v>
      </c>
      <c r="G61" s="25">
        <f t="shared" si="0"/>
        <v>40000</v>
      </c>
    </row>
    <row r="62" spans="1:7" ht="30" customHeight="1" x14ac:dyDescent="0.15">
      <c r="A62" s="93"/>
      <c r="B62" s="93"/>
      <c r="C62" s="35" t="s">
        <v>53</v>
      </c>
      <c r="D62" s="23"/>
      <c r="E62" s="24">
        <v>1000000</v>
      </c>
      <c r="F62" s="24">
        <v>300000</v>
      </c>
      <c r="G62" s="25">
        <f t="shared" si="0"/>
        <v>1300000</v>
      </c>
    </row>
    <row r="63" spans="1:7" ht="30" customHeight="1" x14ac:dyDescent="0.15">
      <c r="A63" s="93"/>
      <c r="B63" s="93"/>
      <c r="C63" s="35" t="s">
        <v>54</v>
      </c>
      <c r="D63" s="23"/>
      <c r="E63" s="24">
        <v>350000</v>
      </c>
      <c r="F63" s="24">
        <v>250000</v>
      </c>
      <c r="G63" s="25">
        <f t="shared" si="0"/>
        <v>600000</v>
      </c>
    </row>
    <row r="64" spans="1:7" ht="30" customHeight="1" x14ac:dyDescent="0.15">
      <c r="A64" s="93"/>
      <c r="B64" s="93"/>
      <c r="C64" s="35" t="s">
        <v>36</v>
      </c>
      <c r="D64" s="23"/>
      <c r="E64" s="24">
        <v>7000000</v>
      </c>
      <c r="F64" s="24">
        <v>0</v>
      </c>
      <c r="G64" s="25">
        <f t="shared" si="0"/>
        <v>7000000</v>
      </c>
    </row>
    <row r="65" spans="1:7" ht="30" customHeight="1" x14ac:dyDescent="0.15">
      <c r="A65" s="93"/>
      <c r="B65" s="93"/>
      <c r="C65" s="35" t="s">
        <v>37</v>
      </c>
      <c r="D65" s="23"/>
      <c r="E65" s="24">
        <v>200000</v>
      </c>
      <c r="F65" s="24">
        <v>-50000</v>
      </c>
      <c r="G65" s="25">
        <f t="shared" si="0"/>
        <v>150000</v>
      </c>
    </row>
    <row r="66" spans="1:7" ht="30" customHeight="1" x14ac:dyDescent="0.15">
      <c r="A66" s="93"/>
      <c r="B66" s="93"/>
      <c r="C66" s="35" t="s">
        <v>55</v>
      </c>
      <c r="D66" s="23"/>
      <c r="E66" s="24">
        <v>3000000</v>
      </c>
      <c r="F66" s="24">
        <v>7000000</v>
      </c>
      <c r="G66" s="25">
        <f t="shared" si="0"/>
        <v>10000000</v>
      </c>
    </row>
    <row r="67" spans="1:7" ht="30" customHeight="1" x14ac:dyDescent="0.15">
      <c r="A67" s="93"/>
      <c r="B67" s="93"/>
      <c r="C67" s="35" t="s">
        <v>56</v>
      </c>
      <c r="D67" s="23"/>
      <c r="E67" s="24">
        <v>1400000</v>
      </c>
      <c r="F67" s="24">
        <v>0</v>
      </c>
      <c r="G67" s="25">
        <f t="shared" si="0"/>
        <v>1400000</v>
      </c>
    </row>
    <row r="68" spans="1:7" ht="30" customHeight="1" x14ac:dyDescent="0.15">
      <c r="A68" s="93"/>
      <c r="B68" s="93"/>
      <c r="C68" s="35" t="s">
        <v>57</v>
      </c>
      <c r="D68" s="23"/>
      <c r="E68" s="24">
        <v>30000</v>
      </c>
      <c r="F68" s="24">
        <v>0</v>
      </c>
      <c r="G68" s="25">
        <f t="shared" si="0"/>
        <v>30000</v>
      </c>
    </row>
    <row r="69" spans="1:7" ht="30" customHeight="1" x14ac:dyDescent="0.15">
      <c r="A69" s="93"/>
      <c r="B69" s="93"/>
      <c r="C69" s="35" t="s">
        <v>58</v>
      </c>
      <c r="D69" s="23"/>
      <c r="E69" s="24">
        <v>50000</v>
      </c>
      <c r="F69" s="24">
        <v>-10000</v>
      </c>
      <c r="G69" s="25">
        <f t="shared" si="0"/>
        <v>40000</v>
      </c>
    </row>
    <row r="70" spans="1:7" ht="30" customHeight="1" x14ac:dyDescent="0.15">
      <c r="A70" s="93"/>
      <c r="B70" s="93"/>
      <c r="C70" s="35" t="s">
        <v>59</v>
      </c>
      <c r="D70" s="23"/>
      <c r="E70" s="24">
        <v>2000000</v>
      </c>
      <c r="F70" s="24">
        <v>1000000</v>
      </c>
      <c r="G70" s="25">
        <f t="shared" si="0"/>
        <v>3000000</v>
      </c>
    </row>
    <row r="71" spans="1:7" ht="30" customHeight="1" x14ac:dyDescent="0.15">
      <c r="A71" s="93"/>
      <c r="B71" s="93"/>
      <c r="C71" s="35" t="s">
        <v>60</v>
      </c>
      <c r="D71" s="23"/>
      <c r="E71" s="24">
        <v>2000000</v>
      </c>
      <c r="F71" s="24">
        <v>400000</v>
      </c>
      <c r="G71" s="25">
        <f t="shared" ref="G71:G120" si="1">SUM(E71:F71)</f>
        <v>2400000</v>
      </c>
    </row>
    <row r="72" spans="1:7" ht="30" customHeight="1" x14ac:dyDescent="0.15">
      <c r="A72" s="93"/>
      <c r="B72" s="93"/>
      <c r="C72" s="35" t="s">
        <v>39</v>
      </c>
      <c r="D72" s="23"/>
      <c r="E72" s="24">
        <v>1700000</v>
      </c>
      <c r="F72" s="24">
        <v>-100000</v>
      </c>
      <c r="G72" s="25">
        <f t="shared" si="1"/>
        <v>1600000</v>
      </c>
    </row>
    <row r="73" spans="1:7" ht="30" customHeight="1" x14ac:dyDescent="0.15">
      <c r="A73" s="93"/>
      <c r="B73" s="93"/>
      <c r="C73" s="35" t="s">
        <v>40</v>
      </c>
      <c r="D73" s="23"/>
      <c r="E73" s="24">
        <v>2500000</v>
      </c>
      <c r="F73" s="24">
        <v>0</v>
      </c>
      <c r="G73" s="25">
        <f t="shared" si="1"/>
        <v>2500000</v>
      </c>
    </row>
    <row r="74" spans="1:7" ht="30" customHeight="1" x14ac:dyDescent="0.15">
      <c r="A74" s="93"/>
      <c r="B74" s="93"/>
      <c r="C74" s="35" t="s">
        <v>61</v>
      </c>
      <c r="D74" s="23"/>
      <c r="E74" s="24"/>
      <c r="F74" s="24">
        <v>0</v>
      </c>
      <c r="G74" s="25">
        <f t="shared" si="1"/>
        <v>0</v>
      </c>
    </row>
    <row r="75" spans="1:7" ht="30" customHeight="1" x14ac:dyDescent="0.15">
      <c r="A75" s="93"/>
      <c r="B75" s="93"/>
      <c r="C75" s="35" t="s">
        <v>62</v>
      </c>
      <c r="D75" s="23"/>
      <c r="E75" s="24">
        <v>50000</v>
      </c>
      <c r="F75" s="24">
        <v>-30000</v>
      </c>
      <c r="G75" s="25">
        <f t="shared" si="1"/>
        <v>20000</v>
      </c>
    </row>
    <row r="76" spans="1:7" ht="30" customHeight="1" x14ac:dyDescent="0.15">
      <c r="A76" s="93"/>
      <c r="B76" s="93"/>
      <c r="C76" s="35" t="s">
        <v>63</v>
      </c>
      <c r="D76" s="23"/>
      <c r="E76" s="24">
        <v>2100000</v>
      </c>
      <c r="F76" s="24">
        <v>800000</v>
      </c>
      <c r="G76" s="25">
        <f t="shared" si="1"/>
        <v>2900000</v>
      </c>
    </row>
    <row r="77" spans="1:7" ht="30" customHeight="1" x14ac:dyDescent="0.15">
      <c r="A77" s="93"/>
      <c r="B77" s="93"/>
      <c r="C77" s="35" t="s">
        <v>64</v>
      </c>
      <c r="D77" s="23"/>
      <c r="E77" s="24">
        <v>60000</v>
      </c>
      <c r="F77" s="24">
        <v>-20000</v>
      </c>
      <c r="G77" s="25">
        <f t="shared" si="1"/>
        <v>40000</v>
      </c>
    </row>
    <row r="78" spans="1:7" ht="30" customHeight="1" x14ac:dyDescent="0.15">
      <c r="A78" s="93"/>
      <c r="B78" s="93"/>
      <c r="C78" s="35" t="s">
        <v>65</v>
      </c>
      <c r="D78" s="23"/>
      <c r="E78" s="24">
        <v>20000</v>
      </c>
      <c r="F78" s="24">
        <v>5000</v>
      </c>
      <c r="G78" s="25">
        <f t="shared" si="1"/>
        <v>25000</v>
      </c>
    </row>
    <row r="79" spans="1:7" ht="30" customHeight="1" x14ac:dyDescent="0.15">
      <c r="A79" s="93"/>
      <c r="B79" s="93"/>
      <c r="C79" s="35" t="s">
        <v>46</v>
      </c>
      <c r="D79" s="23"/>
      <c r="E79" s="24">
        <v>50000</v>
      </c>
      <c r="F79" s="24">
        <v>50000</v>
      </c>
      <c r="G79" s="25">
        <f t="shared" si="1"/>
        <v>100000</v>
      </c>
    </row>
    <row r="80" spans="1:7" ht="30" customHeight="1" x14ac:dyDescent="0.15">
      <c r="A80" s="93"/>
      <c r="B80" s="93"/>
      <c r="C80" s="35" t="s">
        <v>66</v>
      </c>
      <c r="D80" s="23"/>
      <c r="E80" s="24"/>
      <c r="F80" s="24">
        <v>0</v>
      </c>
      <c r="G80" s="25">
        <f t="shared" si="1"/>
        <v>0</v>
      </c>
    </row>
    <row r="81" spans="1:7" ht="30" customHeight="1" x14ac:dyDescent="0.15">
      <c r="A81" s="93"/>
      <c r="B81" s="93"/>
      <c r="C81" s="35" t="s">
        <v>67</v>
      </c>
      <c r="D81" s="23"/>
      <c r="E81" s="24">
        <v>650000</v>
      </c>
      <c r="F81" s="24">
        <v>-120000</v>
      </c>
      <c r="G81" s="25">
        <f t="shared" si="1"/>
        <v>530000</v>
      </c>
    </row>
    <row r="82" spans="1:7" ht="30" customHeight="1" x14ac:dyDescent="0.15">
      <c r="A82" s="93"/>
      <c r="B82" s="93"/>
      <c r="C82" s="35" t="s">
        <v>68</v>
      </c>
      <c r="D82" s="23"/>
      <c r="E82" s="24">
        <f>SUM(E83)</f>
        <v>0</v>
      </c>
      <c r="F82" s="24">
        <f>SUM(F83)</f>
        <v>20000</v>
      </c>
      <c r="G82" s="25">
        <f t="shared" si="1"/>
        <v>20000</v>
      </c>
    </row>
    <row r="83" spans="1:7" ht="30" customHeight="1" x14ac:dyDescent="0.15">
      <c r="A83" s="93"/>
      <c r="B83" s="93"/>
      <c r="C83" s="47" t="s">
        <v>69</v>
      </c>
      <c r="D83" s="38"/>
      <c r="E83" s="39"/>
      <c r="F83" s="39">
        <v>20000</v>
      </c>
      <c r="G83" s="40">
        <f t="shared" si="1"/>
        <v>20000</v>
      </c>
    </row>
    <row r="84" spans="1:7" ht="30" customHeight="1" x14ac:dyDescent="0.15">
      <c r="A84" s="93"/>
      <c r="B84" s="94"/>
      <c r="C84" s="34" t="s">
        <v>70</v>
      </c>
      <c r="D84" s="20"/>
      <c r="E84" s="21">
        <f>SUM(E24,E33,E57,E81,E82)</f>
        <v>96170000</v>
      </c>
      <c r="F84" s="21">
        <f>SUM(F24,F33,F57,F81,F82)</f>
        <v>21235000</v>
      </c>
      <c r="G84" s="22">
        <f t="shared" si="1"/>
        <v>117405000</v>
      </c>
    </row>
    <row r="85" spans="1:7" ht="30" customHeight="1" x14ac:dyDescent="0.15">
      <c r="A85" s="94"/>
      <c r="B85" s="36"/>
      <c r="C85" s="33" t="s">
        <v>71</v>
      </c>
      <c r="D85" s="33"/>
      <c r="E85" s="26">
        <f>E23-E84</f>
        <v>11260000</v>
      </c>
      <c r="F85" s="26">
        <f>F23-F84</f>
        <v>-21135000</v>
      </c>
      <c r="G85" s="27">
        <f t="shared" si="1"/>
        <v>-9875000</v>
      </c>
    </row>
    <row r="86" spans="1:7" ht="30" customHeight="1" x14ac:dyDescent="0.15">
      <c r="A86" s="92" t="s">
        <v>125</v>
      </c>
      <c r="B86" s="92" t="s">
        <v>124</v>
      </c>
      <c r="C86" s="20" t="s">
        <v>72</v>
      </c>
      <c r="D86" s="20"/>
      <c r="E86" s="21">
        <f>SUM(E87:E88)</f>
        <v>3250000</v>
      </c>
      <c r="F86" s="21">
        <f>SUM(F87:F88)</f>
        <v>0</v>
      </c>
      <c r="G86" s="22">
        <f t="shared" si="1"/>
        <v>3250000</v>
      </c>
    </row>
    <row r="87" spans="1:7" ht="30" customHeight="1" x14ac:dyDescent="0.15">
      <c r="A87" s="93"/>
      <c r="B87" s="93"/>
      <c r="C87" s="23" t="s">
        <v>128</v>
      </c>
      <c r="D87" s="23"/>
      <c r="E87" s="24"/>
      <c r="F87" s="24">
        <v>0</v>
      </c>
      <c r="G87" s="25">
        <f t="shared" si="1"/>
        <v>0</v>
      </c>
    </row>
    <row r="88" spans="1:7" ht="30" customHeight="1" x14ac:dyDescent="0.15">
      <c r="A88" s="93"/>
      <c r="B88" s="93"/>
      <c r="C88" s="23" t="s">
        <v>73</v>
      </c>
      <c r="D88" s="23"/>
      <c r="E88" s="24">
        <v>3250000</v>
      </c>
      <c r="F88" s="24">
        <v>0</v>
      </c>
      <c r="G88" s="25">
        <f t="shared" si="1"/>
        <v>3250000</v>
      </c>
    </row>
    <row r="89" spans="1:7" ht="30" customHeight="1" x14ac:dyDescent="0.15">
      <c r="A89" s="93"/>
      <c r="B89" s="93"/>
      <c r="C89" s="23" t="s">
        <v>74</v>
      </c>
      <c r="D89" s="23"/>
      <c r="E89" s="24">
        <f>SUM(E90)</f>
        <v>0</v>
      </c>
      <c r="F89" s="24">
        <f>SUM(F90)</f>
        <v>0</v>
      </c>
      <c r="G89" s="25">
        <f t="shared" si="1"/>
        <v>0</v>
      </c>
    </row>
    <row r="90" spans="1:7" ht="30" customHeight="1" x14ac:dyDescent="0.15">
      <c r="A90" s="93"/>
      <c r="B90" s="93"/>
      <c r="C90" s="23" t="s">
        <v>75</v>
      </c>
      <c r="D90" s="23"/>
      <c r="E90" s="24"/>
      <c r="F90" s="24">
        <v>0</v>
      </c>
      <c r="G90" s="25">
        <f t="shared" si="1"/>
        <v>0</v>
      </c>
    </row>
    <row r="91" spans="1:7" ht="30" customHeight="1" x14ac:dyDescent="0.15">
      <c r="A91" s="93"/>
      <c r="B91" s="93"/>
      <c r="C91" s="23" t="s">
        <v>76</v>
      </c>
      <c r="D91" s="23"/>
      <c r="E91" s="24">
        <v>0</v>
      </c>
      <c r="F91" s="24">
        <v>7000000</v>
      </c>
      <c r="G91" s="25">
        <f t="shared" si="1"/>
        <v>7000000</v>
      </c>
    </row>
    <row r="92" spans="1:7" ht="30" customHeight="1" x14ac:dyDescent="0.15">
      <c r="A92" s="93"/>
      <c r="B92" s="94"/>
      <c r="C92" s="32" t="s">
        <v>77</v>
      </c>
      <c r="D92" s="33"/>
      <c r="E92" s="26">
        <f>SUM(E86,E89,E91)</f>
        <v>3250000</v>
      </c>
      <c r="F92" s="26">
        <f>SUM(F86,F89,F91)</f>
        <v>7000000</v>
      </c>
      <c r="G92" s="27">
        <f t="shared" si="1"/>
        <v>10250000</v>
      </c>
    </row>
    <row r="93" spans="1:7" ht="30" customHeight="1" x14ac:dyDescent="0.15">
      <c r="A93" s="93"/>
      <c r="B93" s="92" t="s">
        <v>123</v>
      </c>
      <c r="C93" s="20" t="s">
        <v>78</v>
      </c>
      <c r="D93" s="20"/>
      <c r="E93" s="21">
        <v>12000000</v>
      </c>
      <c r="F93" s="21">
        <v>200000</v>
      </c>
      <c r="G93" s="22">
        <f t="shared" si="1"/>
        <v>12200000</v>
      </c>
    </row>
    <row r="94" spans="1:7" ht="30" customHeight="1" x14ac:dyDescent="0.15">
      <c r="A94" s="93"/>
      <c r="B94" s="93"/>
      <c r="C94" s="23" t="s">
        <v>79</v>
      </c>
      <c r="D94" s="23"/>
      <c r="E94" s="24">
        <f>SUM(E95:E99)</f>
        <v>0</v>
      </c>
      <c r="F94" s="24">
        <f>SUM(F95:F99)</f>
        <v>3000000</v>
      </c>
      <c r="G94" s="25">
        <f t="shared" si="1"/>
        <v>3000000</v>
      </c>
    </row>
    <row r="95" spans="1:7" ht="30" customHeight="1" x14ac:dyDescent="0.15">
      <c r="A95" s="93"/>
      <c r="B95" s="93"/>
      <c r="C95" s="23" t="s">
        <v>80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3"/>
      <c r="B96" s="93"/>
      <c r="C96" s="23" t="s">
        <v>81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3"/>
      <c r="B97" s="93"/>
      <c r="C97" s="23" t="s">
        <v>82</v>
      </c>
      <c r="D97" s="23"/>
      <c r="E97" s="24"/>
      <c r="F97" s="24">
        <v>0</v>
      </c>
      <c r="G97" s="25">
        <f t="shared" si="1"/>
        <v>0</v>
      </c>
    </row>
    <row r="98" spans="1:7" ht="30" customHeight="1" x14ac:dyDescent="0.15">
      <c r="A98" s="93"/>
      <c r="B98" s="93"/>
      <c r="C98" s="23" t="s">
        <v>83</v>
      </c>
      <c r="D98" s="23"/>
      <c r="E98" s="24"/>
      <c r="F98" s="24">
        <v>1000000</v>
      </c>
      <c r="G98" s="25">
        <f t="shared" si="1"/>
        <v>1000000</v>
      </c>
    </row>
    <row r="99" spans="1:7" ht="30" customHeight="1" x14ac:dyDescent="0.15">
      <c r="A99" s="93"/>
      <c r="B99" s="93"/>
      <c r="C99" s="23" t="s">
        <v>84</v>
      </c>
      <c r="D99" s="23"/>
      <c r="E99" s="24"/>
      <c r="F99" s="24">
        <v>2000000</v>
      </c>
      <c r="G99" s="25">
        <f t="shared" si="1"/>
        <v>2000000</v>
      </c>
    </row>
    <row r="100" spans="1:7" ht="30" customHeight="1" x14ac:dyDescent="0.15">
      <c r="A100" s="93"/>
      <c r="B100" s="93"/>
      <c r="C100" s="23" t="s">
        <v>129</v>
      </c>
      <c r="D100" s="23"/>
      <c r="E100" s="24"/>
      <c r="F100" s="24">
        <v>0</v>
      </c>
      <c r="G100" s="25">
        <f t="shared" si="1"/>
        <v>0</v>
      </c>
    </row>
    <row r="101" spans="1:7" ht="30" customHeight="1" x14ac:dyDescent="0.15">
      <c r="A101" s="93"/>
      <c r="B101" s="94"/>
      <c r="C101" s="33" t="s">
        <v>85</v>
      </c>
      <c r="D101" s="33"/>
      <c r="E101" s="26">
        <f>SUM(E93,E94,E100)</f>
        <v>12000000</v>
      </c>
      <c r="F101" s="26">
        <f>SUM(F93,F94,F100)</f>
        <v>3200000</v>
      </c>
      <c r="G101" s="27">
        <f t="shared" si="1"/>
        <v>15200000</v>
      </c>
    </row>
    <row r="102" spans="1:7" ht="42" customHeight="1" x14ac:dyDescent="0.15">
      <c r="A102" s="37"/>
      <c r="B102" s="36"/>
      <c r="C102" s="38" t="s">
        <v>86</v>
      </c>
      <c r="D102" s="38"/>
      <c r="E102" s="39">
        <f>E92-E101</f>
        <v>-8750000</v>
      </c>
      <c r="F102" s="39">
        <f>F92-F101</f>
        <v>3800000</v>
      </c>
      <c r="G102" s="40">
        <f t="shared" si="1"/>
        <v>-4950000</v>
      </c>
    </row>
    <row r="103" spans="1:7" ht="30" customHeight="1" x14ac:dyDescent="0.15">
      <c r="A103" s="92" t="s">
        <v>126</v>
      </c>
      <c r="B103" s="95" t="s">
        <v>124</v>
      </c>
      <c r="C103" s="34" t="s">
        <v>137</v>
      </c>
      <c r="D103" s="20"/>
      <c r="E103" s="21">
        <f>SUM(E104:E105)</f>
        <v>0</v>
      </c>
      <c r="F103" s="21">
        <v>60000000</v>
      </c>
      <c r="G103" s="22">
        <f t="shared" ref="G103" si="2">SUM(E103:F103)</f>
        <v>60000000</v>
      </c>
    </row>
    <row r="104" spans="1:7" ht="30" customHeight="1" x14ac:dyDescent="0.15">
      <c r="A104" s="93"/>
      <c r="B104" s="96"/>
      <c r="C104" s="35" t="s">
        <v>87</v>
      </c>
      <c r="D104" s="23"/>
      <c r="E104" s="24">
        <f>SUM(E105:E106)</f>
        <v>0</v>
      </c>
      <c r="F104" s="24">
        <f>SUM(F105:F106)</f>
        <v>0</v>
      </c>
      <c r="G104" s="25">
        <f t="shared" si="1"/>
        <v>0</v>
      </c>
    </row>
    <row r="105" spans="1:7" ht="30" customHeight="1" x14ac:dyDescent="0.15">
      <c r="A105" s="93"/>
      <c r="B105" s="96"/>
      <c r="C105" s="35" t="s">
        <v>88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3"/>
      <c r="B106" s="96"/>
      <c r="C106" s="35" t="s">
        <v>138</v>
      </c>
      <c r="D106" s="23"/>
      <c r="E106" s="24"/>
      <c r="F106" s="24"/>
      <c r="G106" s="25">
        <f t="shared" si="1"/>
        <v>0</v>
      </c>
    </row>
    <row r="107" spans="1:7" ht="30" customHeight="1" x14ac:dyDescent="0.15">
      <c r="A107" s="93"/>
      <c r="B107" s="96"/>
      <c r="C107" s="35" t="s">
        <v>106</v>
      </c>
      <c r="D107" s="23"/>
      <c r="E107" s="24"/>
      <c r="F107" s="24"/>
      <c r="G107" s="25">
        <f t="shared" si="1"/>
        <v>0</v>
      </c>
    </row>
    <row r="108" spans="1:7" ht="30" customHeight="1" x14ac:dyDescent="0.15">
      <c r="A108" s="93"/>
      <c r="B108" s="96"/>
      <c r="C108" s="35" t="s">
        <v>89</v>
      </c>
      <c r="D108" s="23"/>
      <c r="E108" s="24">
        <v>2000000</v>
      </c>
      <c r="F108" s="24">
        <f>SUM(F109)</f>
        <v>-1200000</v>
      </c>
      <c r="G108" s="25">
        <f t="shared" si="1"/>
        <v>800000</v>
      </c>
    </row>
    <row r="109" spans="1:7" ht="30" customHeight="1" x14ac:dyDescent="0.15">
      <c r="A109" s="93"/>
      <c r="B109" s="96"/>
      <c r="C109" s="35" t="s">
        <v>90</v>
      </c>
      <c r="D109" s="23"/>
      <c r="E109" s="24">
        <f>SUM(E110)</f>
        <v>2000000</v>
      </c>
      <c r="F109" s="24">
        <v>-1200000</v>
      </c>
      <c r="G109" s="25">
        <f t="shared" si="1"/>
        <v>800000</v>
      </c>
    </row>
    <row r="110" spans="1:7" ht="30" customHeight="1" x14ac:dyDescent="0.15">
      <c r="A110" s="93"/>
      <c r="B110" s="97"/>
      <c r="C110" s="32" t="s">
        <v>91</v>
      </c>
      <c r="D110" s="33"/>
      <c r="E110" s="26">
        <f>SUM(E103,E104,E107,E108)</f>
        <v>2000000</v>
      </c>
      <c r="F110" s="26">
        <f>SUM(F103,F104,F107,F108)</f>
        <v>58800000</v>
      </c>
      <c r="G110" s="27">
        <f t="shared" si="1"/>
        <v>60800000</v>
      </c>
    </row>
    <row r="111" spans="1:7" ht="30" customHeight="1" x14ac:dyDescent="0.15">
      <c r="A111" s="93"/>
      <c r="B111" s="92" t="s">
        <v>123</v>
      </c>
      <c r="C111" s="20" t="s">
        <v>92</v>
      </c>
      <c r="D111" s="20"/>
      <c r="E111" s="21">
        <f>SUM(E112:E113)</f>
        <v>600000</v>
      </c>
      <c r="F111" s="21">
        <f>SUM(F112:F113)</f>
        <v>-300000</v>
      </c>
      <c r="G111" s="22">
        <f t="shared" si="1"/>
        <v>300000</v>
      </c>
    </row>
    <row r="112" spans="1:7" ht="30" customHeight="1" x14ac:dyDescent="0.15">
      <c r="A112" s="93"/>
      <c r="B112" s="93"/>
      <c r="C112" s="23" t="s">
        <v>93</v>
      </c>
      <c r="D112" s="23"/>
      <c r="E112" s="24">
        <f>SUM(E113)</f>
        <v>300000</v>
      </c>
      <c r="F112" s="24"/>
      <c r="G112" s="25">
        <f t="shared" ref="G112" si="3">SUM(E112:F112)</f>
        <v>300000</v>
      </c>
    </row>
    <row r="113" spans="1:7" ht="30" customHeight="1" x14ac:dyDescent="0.15">
      <c r="A113" s="93"/>
      <c r="B113" s="93"/>
      <c r="C113" s="23" t="s">
        <v>133</v>
      </c>
      <c r="D113" s="23"/>
      <c r="E113" s="24">
        <v>300000</v>
      </c>
      <c r="F113" s="24">
        <v>-300000</v>
      </c>
      <c r="G113" s="25">
        <f t="shared" si="1"/>
        <v>0</v>
      </c>
    </row>
    <row r="114" spans="1:7" ht="30" customHeight="1" x14ac:dyDescent="0.15">
      <c r="A114" s="93"/>
      <c r="B114" s="93"/>
      <c r="C114" s="23" t="s">
        <v>94</v>
      </c>
      <c r="D114" s="23"/>
      <c r="E114" s="24"/>
      <c r="F114" s="24"/>
      <c r="G114" s="25">
        <f t="shared" si="1"/>
        <v>0</v>
      </c>
    </row>
    <row r="115" spans="1:7" ht="30" customHeight="1" x14ac:dyDescent="0.15">
      <c r="A115" s="93"/>
      <c r="B115" s="93"/>
      <c r="C115" s="23" t="s">
        <v>95</v>
      </c>
      <c r="D115" s="23"/>
      <c r="E115" s="24">
        <f>SUM(E116)</f>
        <v>3000000</v>
      </c>
      <c r="F115" s="24"/>
      <c r="G115" s="25">
        <f t="shared" si="1"/>
        <v>3000000</v>
      </c>
    </row>
    <row r="116" spans="1:7" ht="30" customHeight="1" x14ac:dyDescent="0.15">
      <c r="A116" s="93"/>
      <c r="B116" s="93"/>
      <c r="C116" s="23" t="s">
        <v>96</v>
      </c>
      <c r="D116" s="23"/>
      <c r="E116" s="24">
        <v>3000000</v>
      </c>
      <c r="F116" s="24">
        <v>700000</v>
      </c>
      <c r="G116" s="25">
        <f t="shared" si="1"/>
        <v>3700000</v>
      </c>
    </row>
    <row r="117" spans="1:7" ht="30" customHeight="1" x14ac:dyDescent="0.15">
      <c r="A117" s="93"/>
      <c r="B117" s="94"/>
      <c r="C117" s="33" t="s">
        <v>97</v>
      </c>
      <c r="D117" s="33"/>
      <c r="E117" s="26">
        <f>SUM(E111,E114,E115)</f>
        <v>3600000</v>
      </c>
      <c r="F117" s="26">
        <f>SUM(F111,F114,F115)</f>
        <v>-300000</v>
      </c>
      <c r="G117" s="27">
        <f t="shared" si="1"/>
        <v>3300000</v>
      </c>
    </row>
    <row r="118" spans="1:7" ht="30" customHeight="1" x14ac:dyDescent="0.15">
      <c r="A118" s="94"/>
      <c r="B118" s="89" t="s">
        <v>98</v>
      </c>
      <c r="C118" s="90"/>
      <c r="D118" s="91"/>
      <c r="E118" s="26">
        <f>E110-E117</f>
        <v>-1600000</v>
      </c>
      <c r="F118" s="26">
        <f>F110-F117</f>
        <v>59100000</v>
      </c>
      <c r="G118" s="27">
        <f t="shared" si="1"/>
        <v>57500000</v>
      </c>
    </row>
    <row r="119" spans="1:7" ht="48" customHeight="1" x14ac:dyDescent="0.15">
      <c r="A119" s="41"/>
      <c r="B119" s="42"/>
      <c r="C119" s="20" t="s">
        <v>99</v>
      </c>
      <c r="D119" s="20"/>
      <c r="E119" s="21"/>
      <c r="F119" s="21">
        <v>0</v>
      </c>
      <c r="G119" s="22">
        <f t="shared" si="1"/>
        <v>0</v>
      </c>
    </row>
    <row r="120" spans="1:7" ht="30" customHeight="1" x14ac:dyDescent="0.15">
      <c r="A120" s="89" t="s">
        <v>100</v>
      </c>
      <c r="B120" s="90"/>
      <c r="C120" s="90"/>
      <c r="D120" s="91"/>
      <c r="E120" s="26">
        <f>E85+E102+E118-E119</f>
        <v>910000</v>
      </c>
      <c r="F120" s="26">
        <f>F85+F102+F118-F119</f>
        <v>41765000</v>
      </c>
      <c r="G120" s="27">
        <f t="shared" si="1"/>
        <v>42675000</v>
      </c>
    </row>
    <row r="121" spans="1:7" ht="30" customHeight="1" x14ac:dyDescent="0.15">
      <c r="A121" s="43"/>
      <c r="B121" s="43"/>
      <c r="C121" s="43"/>
      <c r="D121" s="43"/>
      <c r="E121" s="23"/>
      <c r="F121" s="23"/>
      <c r="G121" s="44"/>
    </row>
    <row r="122" spans="1:7" ht="30" customHeight="1" x14ac:dyDescent="0.15">
      <c r="A122" s="89" t="s">
        <v>101</v>
      </c>
      <c r="B122" s="90"/>
      <c r="C122" s="90"/>
      <c r="D122" s="91"/>
      <c r="E122" s="26">
        <v>6496974</v>
      </c>
      <c r="F122" s="26"/>
      <c r="G122" s="27">
        <f t="shared" ref="G122" si="4">E122-F122</f>
        <v>6496974</v>
      </c>
    </row>
    <row r="123" spans="1:7" ht="30" customHeight="1" x14ac:dyDescent="0.15">
      <c r="A123" s="89" t="s">
        <v>102</v>
      </c>
      <c r="B123" s="90"/>
      <c r="C123" s="90"/>
      <c r="D123" s="91"/>
      <c r="E123" s="26">
        <f>E120+E122</f>
        <v>7406974</v>
      </c>
      <c r="F123" s="26">
        <f>F120</f>
        <v>41765000</v>
      </c>
      <c r="G123" s="27">
        <f>SUM(E123:F123)</f>
        <v>49171974</v>
      </c>
    </row>
  </sheetData>
  <mergeCells count="17">
    <mergeCell ref="A123:D123"/>
    <mergeCell ref="A120:D120"/>
    <mergeCell ref="A122:D122"/>
    <mergeCell ref="A4:D4"/>
    <mergeCell ref="B5:B23"/>
    <mergeCell ref="C23:D23"/>
    <mergeCell ref="A86:A101"/>
    <mergeCell ref="B86:B92"/>
    <mergeCell ref="B93:B101"/>
    <mergeCell ref="B111:B117"/>
    <mergeCell ref="A103:A118"/>
    <mergeCell ref="B103:B110"/>
    <mergeCell ref="B118:D118"/>
    <mergeCell ref="A1:G1"/>
    <mergeCell ref="A2:G2"/>
    <mergeCell ref="A5:A85"/>
    <mergeCell ref="B24:B84"/>
  </mergeCells>
  <phoneticPr fontId="2"/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r:id="rId1"/>
  <headerFooter>
    <oddHeader>&amp;R&amp;18資料１－３</oddHeader>
    <oddFooter>&amp;R&amp;P頁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3"/>
  <sheetViews>
    <sheetView view="pageLayout" zoomScaleNormal="100" workbookViewId="0">
      <selection activeCell="F15" sqref="F15"/>
    </sheetView>
  </sheetViews>
  <sheetFormatPr defaultColWidth="9"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0" t="s">
        <v>111</v>
      </c>
      <c r="B1" s="81"/>
      <c r="C1" s="81"/>
      <c r="D1" s="81"/>
      <c r="E1" s="81"/>
      <c r="F1" s="81"/>
      <c r="G1" s="81"/>
    </row>
    <row r="2" spans="1:7" s="3" customFormat="1" ht="17.25" customHeight="1" x14ac:dyDescent="0.15">
      <c r="A2" s="82" t="str">
        <f>全体!A2</f>
        <v>(自　令和2年4月1日　　至　令和3年3月31日)</v>
      </c>
      <c r="B2" s="82"/>
      <c r="C2" s="82"/>
      <c r="D2" s="82"/>
      <c r="E2" s="82"/>
      <c r="F2" s="82"/>
      <c r="G2" s="82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119</v>
      </c>
    </row>
    <row r="4" spans="1:7" ht="30" customHeight="1" x14ac:dyDescent="0.15">
      <c r="A4" s="89" t="s">
        <v>105</v>
      </c>
      <c r="B4" s="90"/>
      <c r="C4" s="90"/>
      <c r="D4" s="91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2" t="s">
        <v>104</v>
      </c>
      <c r="B5" s="98" t="s">
        <v>124</v>
      </c>
      <c r="C5" s="20" t="s">
        <v>0</v>
      </c>
      <c r="D5" s="20"/>
      <c r="E5" s="45">
        <f>SUM(E6,E7,E10,E11,E12)</f>
        <v>4800000</v>
      </c>
      <c r="F5" s="45">
        <f>SUM(F6,F7,F10,F11,F12)</f>
        <v>498000</v>
      </c>
      <c r="G5" s="22">
        <f>SUM(E5:F5)</f>
        <v>5298000</v>
      </c>
    </row>
    <row r="6" spans="1:7" ht="30" customHeight="1" x14ac:dyDescent="0.15">
      <c r="A6" s="93"/>
      <c r="B6" s="99"/>
      <c r="C6" s="23" t="s">
        <v>1</v>
      </c>
      <c r="D6" s="23"/>
      <c r="E6" s="24"/>
      <c r="F6" s="24">
        <v>0</v>
      </c>
      <c r="G6" s="25">
        <f t="shared" ref="G6:G70" si="0">SUM(E6:F6)</f>
        <v>0</v>
      </c>
    </row>
    <row r="7" spans="1:7" ht="30" customHeight="1" x14ac:dyDescent="0.15">
      <c r="A7" s="93"/>
      <c r="B7" s="99"/>
      <c r="C7" s="23" t="s">
        <v>2</v>
      </c>
      <c r="D7" s="23"/>
      <c r="E7" s="24">
        <f>SUM(E8,E9)</f>
        <v>0</v>
      </c>
      <c r="F7" s="24">
        <f>SUM(F8,F9)</f>
        <v>0</v>
      </c>
      <c r="G7" s="25">
        <f t="shared" si="0"/>
        <v>0</v>
      </c>
    </row>
    <row r="8" spans="1:7" ht="30" customHeight="1" x14ac:dyDescent="0.15">
      <c r="A8" s="93"/>
      <c r="B8" s="99"/>
      <c r="C8" s="23" t="s">
        <v>3</v>
      </c>
      <c r="D8" s="23"/>
      <c r="E8" s="24">
        <v>0</v>
      </c>
      <c r="F8" s="24">
        <v>0</v>
      </c>
      <c r="G8" s="25">
        <f t="shared" si="0"/>
        <v>0</v>
      </c>
    </row>
    <row r="9" spans="1:7" ht="30" customHeight="1" x14ac:dyDescent="0.15">
      <c r="A9" s="93"/>
      <c r="B9" s="99"/>
      <c r="C9" s="23" t="s">
        <v>4</v>
      </c>
      <c r="D9" s="23"/>
      <c r="E9" s="24"/>
      <c r="F9" s="24">
        <v>0</v>
      </c>
      <c r="G9" s="25">
        <f t="shared" si="0"/>
        <v>0</v>
      </c>
    </row>
    <row r="10" spans="1:7" ht="30" customHeight="1" x14ac:dyDescent="0.15">
      <c r="A10" s="93"/>
      <c r="B10" s="99"/>
      <c r="C10" s="23" t="s">
        <v>5</v>
      </c>
      <c r="D10" s="23"/>
      <c r="E10" s="24">
        <v>4800000</v>
      </c>
      <c r="F10" s="24">
        <v>0</v>
      </c>
      <c r="G10" s="25">
        <f t="shared" si="0"/>
        <v>4800000</v>
      </c>
    </row>
    <row r="11" spans="1:7" ht="30" customHeight="1" x14ac:dyDescent="0.15">
      <c r="A11" s="93"/>
      <c r="B11" s="99"/>
      <c r="C11" s="23" t="s">
        <v>6</v>
      </c>
      <c r="D11" s="23"/>
      <c r="E11" s="24">
        <v>0</v>
      </c>
      <c r="F11" s="24">
        <v>350000</v>
      </c>
      <c r="G11" s="25">
        <f t="shared" si="0"/>
        <v>350000</v>
      </c>
    </row>
    <row r="12" spans="1:7" ht="30" customHeight="1" x14ac:dyDescent="0.15">
      <c r="A12" s="93"/>
      <c r="B12" s="99"/>
      <c r="C12" s="23" t="s">
        <v>7</v>
      </c>
      <c r="D12" s="23"/>
      <c r="E12" s="24">
        <v>0</v>
      </c>
      <c r="F12" s="24">
        <v>148000</v>
      </c>
      <c r="G12" s="25">
        <f t="shared" si="0"/>
        <v>148000</v>
      </c>
    </row>
    <row r="13" spans="1:7" ht="30" customHeight="1" x14ac:dyDescent="0.15">
      <c r="A13" s="93"/>
      <c r="B13" s="99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3"/>
      <c r="B14" s="99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3"/>
      <c r="B15" s="99"/>
      <c r="C15" s="23" t="s">
        <v>10</v>
      </c>
      <c r="D15" s="23"/>
      <c r="E15" s="46">
        <f>SUM(E16)</f>
        <v>0</v>
      </c>
      <c r="F15" s="46">
        <f>SUM(F16)</f>
        <v>0</v>
      </c>
      <c r="G15" s="25">
        <f t="shared" si="0"/>
        <v>0</v>
      </c>
    </row>
    <row r="16" spans="1:7" ht="30" customHeight="1" x14ac:dyDescent="0.15">
      <c r="A16" s="93"/>
      <c r="B16" s="99"/>
      <c r="C16" s="23" t="s">
        <v>7</v>
      </c>
      <c r="D16" s="23"/>
      <c r="E16" s="24"/>
      <c r="F16" s="24">
        <v>0</v>
      </c>
      <c r="G16" s="25">
        <f t="shared" si="0"/>
        <v>0</v>
      </c>
    </row>
    <row r="17" spans="1:7" ht="30" customHeight="1" x14ac:dyDescent="0.15">
      <c r="A17" s="93"/>
      <c r="B17" s="99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3"/>
      <c r="B18" s="99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3"/>
      <c r="B19" s="99"/>
      <c r="C19" s="23" t="s">
        <v>12</v>
      </c>
      <c r="D19" s="23"/>
      <c r="E19" s="46"/>
      <c r="F19" s="24">
        <v>0</v>
      </c>
      <c r="G19" s="25">
        <f t="shared" si="0"/>
        <v>0</v>
      </c>
    </row>
    <row r="20" spans="1:7" ht="30" customHeight="1" x14ac:dyDescent="0.15">
      <c r="A20" s="93"/>
      <c r="B20" s="99"/>
      <c r="C20" s="23" t="s">
        <v>13</v>
      </c>
      <c r="D20" s="23"/>
      <c r="E20" s="46">
        <f>SUM(E21:E22)</f>
        <v>60000</v>
      </c>
      <c r="F20" s="46">
        <f>SUM(F21:F22)</f>
        <v>10000</v>
      </c>
      <c r="G20" s="25">
        <f t="shared" si="0"/>
        <v>70000</v>
      </c>
    </row>
    <row r="21" spans="1:7" ht="30" customHeight="1" x14ac:dyDescent="0.15">
      <c r="A21" s="93"/>
      <c r="B21" s="99"/>
      <c r="C21" s="23" t="s">
        <v>130</v>
      </c>
      <c r="D21" s="23"/>
      <c r="E21" s="78">
        <v>60000</v>
      </c>
      <c r="F21" s="78">
        <v>10000</v>
      </c>
      <c r="G21" s="25">
        <f t="shared" si="0"/>
        <v>70000</v>
      </c>
    </row>
    <row r="22" spans="1:7" ht="30" customHeight="1" x14ac:dyDescent="0.15">
      <c r="A22" s="93"/>
      <c r="B22" s="99"/>
      <c r="C22" s="23" t="s">
        <v>14</v>
      </c>
      <c r="D22" s="23"/>
      <c r="E22" s="24"/>
      <c r="F22" s="24">
        <v>0</v>
      </c>
      <c r="G22" s="25">
        <f t="shared" si="0"/>
        <v>0</v>
      </c>
    </row>
    <row r="23" spans="1:7" ht="30" customHeight="1" x14ac:dyDescent="0.15">
      <c r="A23" s="93"/>
      <c r="B23" s="100"/>
      <c r="C23" s="89" t="s">
        <v>103</v>
      </c>
      <c r="D23" s="91"/>
      <c r="E23" s="26">
        <f>SUM(E5,,E13,E15,E17,E18,E19,E20)</f>
        <v>4860000</v>
      </c>
      <c r="F23" s="26">
        <f>SUM(F5,,F13,F15,F17,F18,F19,F20)</f>
        <v>508000</v>
      </c>
      <c r="G23" s="27">
        <f t="shared" si="0"/>
        <v>5368000</v>
      </c>
    </row>
    <row r="24" spans="1:7" ht="30" customHeight="1" x14ac:dyDescent="0.15">
      <c r="A24" s="93"/>
      <c r="B24" s="92" t="s">
        <v>123</v>
      </c>
      <c r="C24" s="72" t="s">
        <v>15</v>
      </c>
      <c r="D24" s="73"/>
      <c r="E24" s="51">
        <f>SUM(E25:E32)</f>
        <v>3690000</v>
      </c>
      <c r="F24" s="51">
        <f>SUM(F25:F32)</f>
        <v>130000</v>
      </c>
      <c r="G24" s="74">
        <f t="shared" si="0"/>
        <v>3820000</v>
      </c>
    </row>
    <row r="25" spans="1:7" s="61" customFormat="1" ht="30" customHeight="1" x14ac:dyDescent="0.15">
      <c r="A25" s="93"/>
      <c r="B25" s="93"/>
      <c r="C25" s="58" t="s">
        <v>107</v>
      </c>
      <c r="D25" s="59"/>
      <c r="E25" s="48"/>
      <c r="F25" s="48">
        <v>0</v>
      </c>
      <c r="G25" s="25">
        <f t="shared" si="0"/>
        <v>0</v>
      </c>
    </row>
    <row r="26" spans="1:7" ht="30" customHeight="1" x14ac:dyDescent="0.15">
      <c r="A26" s="93"/>
      <c r="B26" s="93"/>
      <c r="C26" s="35" t="s">
        <v>17</v>
      </c>
      <c r="D26" s="23"/>
      <c r="E26" s="24">
        <v>3100000</v>
      </c>
      <c r="F26" s="24">
        <v>300000</v>
      </c>
      <c r="G26" s="25">
        <f t="shared" si="0"/>
        <v>3400000</v>
      </c>
    </row>
    <row r="27" spans="1:7" ht="30" customHeight="1" x14ac:dyDescent="0.15">
      <c r="A27" s="93"/>
      <c r="B27" s="93"/>
      <c r="C27" s="35" t="s">
        <v>18</v>
      </c>
      <c r="D27" s="23"/>
      <c r="E27" s="24">
        <v>180000</v>
      </c>
      <c r="F27" s="24">
        <v>-10000</v>
      </c>
      <c r="G27" s="25">
        <f t="shared" si="0"/>
        <v>170000</v>
      </c>
    </row>
    <row r="28" spans="1:7" ht="30" customHeight="1" x14ac:dyDescent="0.15">
      <c r="A28" s="93"/>
      <c r="B28" s="93"/>
      <c r="C28" s="35" t="s">
        <v>19</v>
      </c>
      <c r="D28" s="23"/>
      <c r="E28" s="24">
        <v>170000</v>
      </c>
      <c r="F28" s="24">
        <v>-90000</v>
      </c>
      <c r="G28" s="25">
        <f t="shared" si="0"/>
        <v>80000</v>
      </c>
    </row>
    <row r="29" spans="1:7" ht="30" customHeight="1" x14ac:dyDescent="0.15">
      <c r="A29" s="93"/>
      <c r="B29" s="93"/>
      <c r="C29" s="35" t="s">
        <v>20</v>
      </c>
      <c r="D29" s="23"/>
      <c r="E29" s="24">
        <v>0</v>
      </c>
      <c r="F29" s="24">
        <v>0</v>
      </c>
      <c r="G29" s="25">
        <f t="shared" si="0"/>
        <v>0</v>
      </c>
    </row>
    <row r="30" spans="1:7" ht="30" customHeight="1" x14ac:dyDescent="0.15">
      <c r="A30" s="93"/>
      <c r="B30" s="93"/>
      <c r="C30" s="35" t="s">
        <v>21</v>
      </c>
      <c r="D30" s="23"/>
      <c r="E30" s="24">
        <v>0</v>
      </c>
      <c r="F30" s="24">
        <v>0</v>
      </c>
      <c r="G30" s="25">
        <f t="shared" si="0"/>
        <v>0</v>
      </c>
    </row>
    <row r="31" spans="1:7" ht="30" customHeight="1" x14ac:dyDescent="0.15">
      <c r="A31" s="93"/>
      <c r="B31" s="93"/>
      <c r="C31" s="35" t="s">
        <v>22</v>
      </c>
      <c r="D31" s="23"/>
      <c r="E31" s="24">
        <v>0</v>
      </c>
      <c r="F31" s="24">
        <v>0</v>
      </c>
      <c r="G31" s="25">
        <f t="shared" si="0"/>
        <v>0</v>
      </c>
    </row>
    <row r="32" spans="1:7" ht="30" customHeight="1" x14ac:dyDescent="0.15">
      <c r="A32" s="93"/>
      <c r="B32" s="93"/>
      <c r="C32" s="35" t="s">
        <v>23</v>
      </c>
      <c r="D32" s="23"/>
      <c r="E32" s="24">
        <v>240000</v>
      </c>
      <c r="F32" s="24">
        <v>-70000</v>
      </c>
      <c r="G32" s="25">
        <f t="shared" si="0"/>
        <v>170000</v>
      </c>
    </row>
    <row r="33" spans="1:7" ht="30" customHeight="1" x14ac:dyDescent="0.15">
      <c r="A33" s="93"/>
      <c r="B33" s="93"/>
      <c r="C33" s="69" t="s">
        <v>24</v>
      </c>
      <c r="D33" s="70"/>
      <c r="E33" s="54">
        <f>SUM(E34:E56)</f>
        <v>0</v>
      </c>
      <c r="F33" s="54">
        <f>SUM(F34:F56)</f>
        <v>0</v>
      </c>
      <c r="G33" s="71">
        <f t="shared" si="0"/>
        <v>0</v>
      </c>
    </row>
    <row r="34" spans="1:7" ht="30" customHeight="1" x14ac:dyDescent="0.15">
      <c r="A34" s="93"/>
      <c r="B34" s="93"/>
      <c r="C34" s="35" t="s">
        <v>25</v>
      </c>
      <c r="D34" s="23"/>
      <c r="E34" s="24"/>
      <c r="F34" s="24">
        <v>0</v>
      </c>
      <c r="G34" s="25">
        <f t="shared" si="0"/>
        <v>0</v>
      </c>
    </row>
    <row r="35" spans="1:7" ht="30" customHeight="1" x14ac:dyDescent="0.15">
      <c r="A35" s="93"/>
      <c r="B35" s="93"/>
      <c r="C35" s="35" t="s">
        <v>26</v>
      </c>
      <c r="D35" s="23"/>
      <c r="E35" s="24"/>
      <c r="F35" s="24">
        <v>0</v>
      </c>
      <c r="G35" s="25">
        <f t="shared" si="0"/>
        <v>0</v>
      </c>
    </row>
    <row r="36" spans="1:7" ht="30" customHeight="1" x14ac:dyDescent="0.15">
      <c r="A36" s="93"/>
      <c r="B36" s="93"/>
      <c r="C36" s="35" t="s">
        <v>27</v>
      </c>
      <c r="D36" s="23"/>
      <c r="E36" s="24"/>
      <c r="F36" s="24">
        <v>0</v>
      </c>
      <c r="G36" s="25">
        <f t="shared" si="0"/>
        <v>0</v>
      </c>
    </row>
    <row r="37" spans="1:7" ht="30" customHeight="1" x14ac:dyDescent="0.15">
      <c r="A37" s="93"/>
      <c r="B37" s="93"/>
      <c r="C37" s="35" t="s">
        <v>28</v>
      </c>
      <c r="D37" s="23"/>
      <c r="E37" s="24"/>
      <c r="F37" s="24">
        <v>0</v>
      </c>
      <c r="G37" s="25">
        <f t="shared" si="0"/>
        <v>0</v>
      </c>
    </row>
    <row r="38" spans="1:7" ht="30" customHeight="1" x14ac:dyDescent="0.15">
      <c r="A38" s="93"/>
      <c r="B38" s="93"/>
      <c r="C38" s="35" t="s">
        <v>29</v>
      </c>
      <c r="D38" s="23"/>
      <c r="E38" s="24"/>
      <c r="F38" s="24">
        <v>0</v>
      </c>
      <c r="G38" s="25">
        <f t="shared" si="0"/>
        <v>0</v>
      </c>
    </row>
    <row r="39" spans="1:7" ht="30" customHeight="1" x14ac:dyDescent="0.15">
      <c r="A39" s="93"/>
      <c r="B39" s="93"/>
      <c r="C39" s="35" t="s">
        <v>30</v>
      </c>
      <c r="D39" s="23"/>
      <c r="E39" s="24"/>
      <c r="F39" s="24">
        <v>0</v>
      </c>
      <c r="G39" s="25">
        <f t="shared" si="0"/>
        <v>0</v>
      </c>
    </row>
    <row r="40" spans="1:7" ht="30" customHeight="1" x14ac:dyDescent="0.15">
      <c r="A40" s="93"/>
      <c r="B40" s="93"/>
      <c r="C40" s="35" t="s">
        <v>31</v>
      </c>
      <c r="D40" s="23"/>
      <c r="E40" s="24"/>
      <c r="F40" s="24">
        <v>0</v>
      </c>
      <c r="G40" s="25">
        <f t="shared" si="0"/>
        <v>0</v>
      </c>
    </row>
    <row r="41" spans="1:7" ht="30" customHeight="1" x14ac:dyDescent="0.15">
      <c r="A41" s="93"/>
      <c r="B41" s="93"/>
      <c r="C41" s="35" t="s">
        <v>32</v>
      </c>
      <c r="D41" s="23"/>
      <c r="E41" s="24"/>
      <c r="F41" s="24">
        <v>0</v>
      </c>
      <c r="G41" s="25">
        <f t="shared" si="0"/>
        <v>0</v>
      </c>
    </row>
    <row r="42" spans="1:7" ht="30" customHeight="1" x14ac:dyDescent="0.15">
      <c r="A42" s="93"/>
      <c r="B42" s="93"/>
      <c r="C42" s="35" t="s">
        <v>33</v>
      </c>
      <c r="D42" s="23"/>
      <c r="E42" s="24"/>
      <c r="F42" s="24">
        <v>0</v>
      </c>
      <c r="G42" s="25">
        <f t="shared" si="0"/>
        <v>0</v>
      </c>
    </row>
    <row r="43" spans="1:7" ht="30" customHeight="1" x14ac:dyDescent="0.15">
      <c r="A43" s="93"/>
      <c r="B43" s="93"/>
      <c r="C43" s="35" t="s">
        <v>34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3"/>
      <c r="B44" s="93"/>
      <c r="C44" s="35" t="s">
        <v>35</v>
      </c>
      <c r="D44" s="23"/>
      <c r="E44" s="24"/>
      <c r="F44" s="24">
        <v>0</v>
      </c>
      <c r="G44" s="25">
        <f t="shared" si="0"/>
        <v>0</v>
      </c>
    </row>
    <row r="45" spans="1:7" ht="30" customHeight="1" x14ac:dyDescent="0.15">
      <c r="A45" s="93"/>
      <c r="B45" s="93"/>
      <c r="C45" s="35" t="s">
        <v>36</v>
      </c>
      <c r="D45" s="23"/>
      <c r="E45" s="24"/>
      <c r="F45" s="24">
        <v>0</v>
      </c>
      <c r="G45" s="25">
        <f t="shared" si="0"/>
        <v>0</v>
      </c>
    </row>
    <row r="46" spans="1:7" ht="30" customHeight="1" x14ac:dyDescent="0.15">
      <c r="A46" s="93"/>
      <c r="B46" s="93"/>
      <c r="C46" s="35" t="s">
        <v>37</v>
      </c>
      <c r="D46" s="23"/>
      <c r="E46" s="24"/>
      <c r="F46" s="24">
        <v>0</v>
      </c>
      <c r="G46" s="25">
        <f t="shared" si="0"/>
        <v>0</v>
      </c>
    </row>
    <row r="47" spans="1:7" ht="30" customHeight="1" x14ac:dyDescent="0.15">
      <c r="A47" s="93"/>
      <c r="B47" s="93"/>
      <c r="C47" s="35" t="s">
        <v>38</v>
      </c>
      <c r="D47" s="23"/>
      <c r="E47" s="24"/>
      <c r="F47" s="24">
        <v>0</v>
      </c>
      <c r="G47" s="25">
        <f t="shared" si="0"/>
        <v>0</v>
      </c>
    </row>
    <row r="48" spans="1:7" ht="30" customHeight="1" x14ac:dyDescent="0.15">
      <c r="A48" s="93"/>
      <c r="B48" s="93"/>
      <c r="C48" s="35" t="s">
        <v>39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3"/>
      <c r="B49" s="93"/>
      <c r="C49" s="35" t="s">
        <v>40</v>
      </c>
      <c r="D49" s="23"/>
      <c r="E49" s="24"/>
      <c r="F49" s="24">
        <v>0</v>
      </c>
      <c r="G49" s="25">
        <f t="shared" si="0"/>
        <v>0</v>
      </c>
    </row>
    <row r="50" spans="1:7" ht="30" customHeight="1" x14ac:dyDescent="0.15">
      <c r="A50" s="93"/>
      <c r="B50" s="93"/>
      <c r="C50" s="35" t="s">
        <v>41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3"/>
      <c r="B51" s="93"/>
      <c r="C51" s="35" t="s">
        <v>42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3"/>
      <c r="B52" s="93"/>
      <c r="C52" s="35" t="s">
        <v>43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3"/>
      <c r="B53" s="93"/>
      <c r="C53" s="35" t="s">
        <v>44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3"/>
      <c r="B54" s="93"/>
      <c r="C54" s="35" t="s">
        <v>45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3"/>
      <c r="B55" s="93"/>
      <c r="C55" s="35" t="s">
        <v>46</v>
      </c>
      <c r="D55" s="23"/>
      <c r="E55" s="24"/>
      <c r="F55" s="24">
        <v>0</v>
      </c>
      <c r="G55" s="25">
        <f t="shared" si="0"/>
        <v>0</v>
      </c>
    </row>
    <row r="56" spans="1:7" ht="30" customHeight="1" x14ac:dyDescent="0.15">
      <c r="A56" s="93"/>
      <c r="B56" s="93"/>
      <c r="C56" s="35" t="s">
        <v>47</v>
      </c>
      <c r="D56" s="23"/>
      <c r="E56" s="24"/>
      <c r="F56" s="24">
        <v>0</v>
      </c>
      <c r="G56" s="25">
        <f t="shared" si="0"/>
        <v>0</v>
      </c>
    </row>
    <row r="57" spans="1:7" ht="30" customHeight="1" x14ac:dyDescent="0.15">
      <c r="A57" s="93"/>
      <c r="B57" s="93"/>
      <c r="C57" s="66" t="s">
        <v>48</v>
      </c>
      <c r="D57" s="67"/>
      <c r="E57" s="57">
        <f>SUM(E58:E80)</f>
        <v>1018000</v>
      </c>
      <c r="F57" s="57">
        <f>SUM(F58:F80)</f>
        <v>-33000</v>
      </c>
      <c r="G57" s="68">
        <f t="shared" si="0"/>
        <v>985000</v>
      </c>
    </row>
    <row r="58" spans="1:7" ht="30" customHeight="1" x14ac:dyDescent="0.15">
      <c r="A58" s="93"/>
      <c r="B58" s="93"/>
      <c r="C58" s="35" t="s">
        <v>49</v>
      </c>
      <c r="D58" s="23"/>
      <c r="E58" s="24">
        <v>5000</v>
      </c>
      <c r="F58" s="24">
        <v>0</v>
      </c>
      <c r="G58" s="25">
        <f t="shared" si="0"/>
        <v>5000</v>
      </c>
    </row>
    <row r="59" spans="1:7" ht="30" customHeight="1" x14ac:dyDescent="0.15">
      <c r="A59" s="93"/>
      <c r="B59" s="93"/>
      <c r="C59" s="35" t="s">
        <v>50</v>
      </c>
      <c r="D59" s="23"/>
      <c r="E59" s="24"/>
      <c r="F59" s="24">
        <v>0</v>
      </c>
      <c r="G59" s="25">
        <f t="shared" si="0"/>
        <v>0</v>
      </c>
    </row>
    <row r="60" spans="1:7" ht="30" customHeight="1" x14ac:dyDescent="0.15">
      <c r="A60" s="93"/>
      <c r="B60" s="93"/>
      <c r="C60" s="35" t="s">
        <v>51</v>
      </c>
      <c r="D60" s="23"/>
      <c r="E60" s="24"/>
      <c r="F60" s="24">
        <v>0</v>
      </c>
      <c r="G60" s="25">
        <f t="shared" si="0"/>
        <v>0</v>
      </c>
    </row>
    <row r="61" spans="1:7" ht="30" customHeight="1" x14ac:dyDescent="0.15">
      <c r="A61" s="93"/>
      <c r="B61" s="93"/>
      <c r="C61" s="35" t="s">
        <v>52</v>
      </c>
      <c r="D61" s="23"/>
      <c r="E61" s="24">
        <v>50000</v>
      </c>
      <c r="F61" s="24">
        <v>-50000</v>
      </c>
      <c r="G61" s="25">
        <f t="shared" si="0"/>
        <v>0</v>
      </c>
    </row>
    <row r="62" spans="1:7" ht="30" customHeight="1" x14ac:dyDescent="0.15">
      <c r="A62" s="93"/>
      <c r="B62" s="93"/>
      <c r="C62" s="35" t="s">
        <v>53</v>
      </c>
      <c r="D62" s="23"/>
      <c r="E62" s="24"/>
      <c r="F62" s="24">
        <v>0</v>
      </c>
      <c r="G62" s="25">
        <f t="shared" si="0"/>
        <v>0</v>
      </c>
    </row>
    <row r="63" spans="1:7" ht="30" customHeight="1" x14ac:dyDescent="0.15">
      <c r="A63" s="93"/>
      <c r="B63" s="93"/>
      <c r="C63" s="35" t="s">
        <v>54</v>
      </c>
      <c r="D63" s="23"/>
      <c r="E63" s="24"/>
      <c r="F63" s="24">
        <v>0</v>
      </c>
      <c r="G63" s="25">
        <f t="shared" si="0"/>
        <v>0</v>
      </c>
    </row>
    <row r="64" spans="1:7" ht="30" customHeight="1" x14ac:dyDescent="0.15">
      <c r="A64" s="93"/>
      <c r="B64" s="93"/>
      <c r="C64" s="35" t="s">
        <v>36</v>
      </c>
      <c r="D64" s="23"/>
      <c r="E64" s="24">
        <v>13000</v>
      </c>
      <c r="F64" s="24">
        <v>-3000</v>
      </c>
      <c r="G64" s="25">
        <f t="shared" si="0"/>
        <v>10000</v>
      </c>
    </row>
    <row r="65" spans="1:7" ht="30" customHeight="1" x14ac:dyDescent="0.15">
      <c r="A65" s="93"/>
      <c r="B65" s="93"/>
      <c r="C65" s="35" t="s">
        <v>37</v>
      </c>
      <c r="D65" s="23"/>
      <c r="E65" s="24">
        <v>90000</v>
      </c>
      <c r="F65" s="24"/>
      <c r="G65" s="25">
        <f t="shared" si="0"/>
        <v>90000</v>
      </c>
    </row>
    <row r="66" spans="1:7" ht="30" customHeight="1" x14ac:dyDescent="0.15">
      <c r="A66" s="93"/>
      <c r="B66" s="93"/>
      <c r="C66" s="35" t="s">
        <v>55</v>
      </c>
      <c r="D66" s="23"/>
      <c r="E66" s="24"/>
      <c r="F66" s="24">
        <v>0</v>
      </c>
      <c r="G66" s="25">
        <f t="shared" si="0"/>
        <v>0</v>
      </c>
    </row>
    <row r="67" spans="1:7" ht="30" customHeight="1" x14ac:dyDescent="0.15">
      <c r="A67" s="93"/>
      <c r="B67" s="93"/>
      <c r="C67" s="35" t="s">
        <v>56</v>
      </c>
      <c r="D67" s="23"/>
      <c r="E67" s="24">
        <v>65000</v>
      </c>
      <c r="F67" s="24">
        <v>5000</v>
      </c>
      <c r="G67" s="25">
        <f t="shared" si="0"/>
        <v>70000</v>
      </c>
    </row>
    <row r="68" spans="1:7" ht="30" customHeight="1" x14ac:dyDescent="0.15">
      <c r="A68" s="93"/>
      <c r="B68" s="93"/>
      <c r="C68" s="35" t="s">
        <v>57</v>
      </c>
      <c r="D68" s="23"/>
      <c r="E68" s="24"/>
      <c r="F68" s="24">
        <v>0</v>
      </c>
      <c r="G68" s="25">
        <f t="shared" si="0"/>
        <v>0</v>
      </c>
    </row>
    <row r="69" spans="1:7" ht="30" customHeight="1" x14ac:dyDescent="0.15">
      <c r="A69" s="93"/>
      <c r="B69" s="93"/>
      <c r="C69" s="35" t="s">
        <v>58</v>
      </c>
      <c r="D69" s="23"/>
      <c r="E69" s="24"/>
      <c r="F69" s="24">
        <v>0</v>
      </c>
      <c r="G69" s="25">
        <f t="shared" si="0"/>
        <v>0</v>
      </c>
    </row>
    <row r="70" spans="1:7" ht="30" customHeight="1" x14ac:dyDescent="0.15">
      <c r="A70" s="93"/>
      <c r="B70" s="93"/>
      <c r="C70" s="35" t="s">
        <v>59</v>
      </c>
      <c r="D70" s="23"/>
      <c r="E70" s="24"/>
      <c r="F70" s="24">
        <v>0</v>
      </c>
      <c r="G70" s="25">
        <f t="shared" si="0"/>
        <v>0</v>
      </c>
    </row>
    <row r="71" spans="1:7" ht="30" customHeight="1" x14ac:dyDescent="0.15">
      <c r="A71" s="93"/>
      <c r="B71" s="93"/>
      <c r="C71" s="35" t="s">
        <v>60</v>
      </c>
      <c r="D71" s="23"/>
      <c r="E71" s="24"/>
      <c r="F71" s="24">
        <v>0</v>
      </c>
      <c r="G71" s="25">
        <f t="shared" ref="G71:G120" si="1">SUM(E71:F71)</f>
        <v>0</v>
      </c>
    </row>
    <row r="72" spans="1:7" ht="30" customHeight="1" x14ac:dyDescent="0.15">
      <c r="A72" s="93"/>
      <c r="B72" s="93"/>
      <c r="C72" s="35" t="s">
        <v>39</v>
      </c>
      <c r="D72" s="23"/>
      <c r="E72" s="24"/>
      <c r="F72" s="24">
        <v>0</v>
      </c>
      <c r="G72" s="25">
        <f t="shared" si="1"/>
        <v>0</v>
      </c>
    </row>
    <row r="73" spans="1:7" ht="30" customHeight="1" x14ac:dyDescent="0.15">
      <c r="A73" s="93"/>
      <c r="B73" s="93"/>
      <c r="C73" s="35" t="s">
        <v>40</v>
      </c>
      <c r="D73" s="23"/>
      <c r="E73" s="24">
        <v>720000</v>
      </c>
      <c r="F73" s="24">
        <v>0</v>
      </c>
      <c r="G73" s="25">
        <f t="shared" si="1"/>
        <v>720000</v>
      </c>
    </row>
    <row r="74" spans="1:7" ht="30" customHeight="1" x14ac:dyDescent="0.15">
      <c r="A74" s="93"/>
      <c r="B74" s="93"/>
      <c r="C74" s="35" t="s">
        <v>61</v>
      </c>
      <c r="D74" s="23"/>
      <c r="E74" s="24"/>
      <c r="F74" s="24">
        <v>0</v>
      </c>
      <c r="G74" s="25">
        <f t="shared" si="1"/>
        <v>0</v>
      </c>
    </row>
    <row r="75" spans="1:7" ht="30" customHeight="1" x14ac:dyDescent="0.15">
      <c r="A75" s="93"/>
      <c r="B75" s="93"/>
      <c r="C75" s="35" t="s">
        <v>62</v>
      </c>
      <c r="D75" s="23"/>
      <c r="E75" s="24">
        <v>10000</v>
      </c>
      <c r="F75" s="24">
        <v>30000</v>
      </c>
      <c r="G75" s="25">
        <f t="shared" si="1"/>
        <v>40000</v>
      </c>
    </row>
    <row r="76" spans="1:7" ht="30" customHeight="1" x14ac:dyDescent="0.15">
      <c r="A76" s="93"/>
      <c r="B76" s="93"/>
      <c r="C76" s="35" t="s">
        <v>63</v>
      </c>
      <c r="D76" s="23"/>
      <c r="E76" s="24"/>
      <c r="F76" s="24">
        <v>0</v>
      </c>
      <c r="G76" s="25">
        <f t="shared" si="1"/>
        <v>0</v>
      </c>
    </row>
    <row r="77" spans="1:7" ht="30" customHeight="1" x14ac:dyDescent="0.15">
      <c r="A77" s="93"/>
      <c r="B77" s="93"/>
      <c r="C77" s="35" t="s">
        <v>64</v>
      </c>
      <c r="D77" s="23"/>
      <c r="E77" s="24">
        <v>15000</v>
      </c>
      <c r="F77" s="24">
        <v>-10000</v>
      </c>
      <c r="G77" s="25">
        <f t="shared" si="1"/>
        <v>5000</v>
      </c>
    </row>
    <row r="78" spans="1:7" ht="30" customHeight="1" x14ac:dyDescent="0.15">
      <c r="A78" s="93"/>
      <c r="B78" s="93"/>
      <c r="C78" s="35" t="s">
        <v>65</v>
      </c>
      <c r="D78" s="23"/>
      <c r="E78" s="24">
        <v>40000</v>
      </c>
      <c r="F78" s="24">
        <v>0</v>
      </c>
      <c r="G78" s="25">
        <f t="shared" si="1"/>
        <v>40000</v>
      </c>
    </row>
    <row r="79" spans="1:7" ht="30" customHeight="1" x14ac:dyDescent="0.15">
      <c r="A79" s="93"/>
      <c r="B79" s="93"/>
      <c r="C79" s="35" t="s">
        <v>46</v>
      </c>
      <c r="D79" s="23"/>
      <c r="E79" s="24">
        <v>10000</v>
      </c>
      <c r="F79" s="24">
        <v>-5000</v>
      </c>
      <c r="G79" s="25">
        <f t="shared" si="1"/>
        <v>5000</v>
      </c>
    </row>
    <row r="80" spans="1:7" ht="30" customHeight="1" x14ac:dyDescent="0.15">
      <c r="A80" s="93"/>
      <c r="B80" s="93"/>
      <c r="C80" s="35" t="s">
        <v>66</v>
      </c>
      <c r="D80" s="23"/>
      <c r="E80" s="24"/>
      <c r="F80" s="24">
        <v>0</v>
      </c>
      <c r="G80" s="25">
        <f t="shared" si="1"/>
        <v>0</v>
      </c>
    </row>
    <row r="81" spans="1:7" ht="30" customHeight="1" x14ac:dyDescent="0.15">
      <c r="A81" s="93"/>
      <c r="B81" s="93"/>
      <c r="C81" s="35" t="s">
        <v>67</v>
      </c>
      <c r="D81" s="23"/>
      <c r="E81" s="24">
        <v>0</v>
      </c>
      <c r="F81" s="24">
        <v>0</v>
      </c>
      <c r="G81" s="25">
        <f t="shared" si="1"/>
        <v>0</v>
      </c>
    </row>
    <row r="82" spans="1:7" ht="30" customHeight="1" x14ac:dyDescent="0.15">
      <c r="A82" s="93"/>
      <c r="B82" s="93"/>
      <c r="C82" s="35" t="s">
        <v>68</v>
      </c>
      <c r="D82" s="23"/>
      <c r="E82" s="24">
        <f>SUM(E83)</f>
        <v>0</v>
      </c>
      <c r="F82" s="24">
        <v>0</v>
      </c>
      <c r="G82" s="25">
        <f t="shared" si="1"/>
        <v>0</v>
      </c>
    </row>
    <row r="83" spans="1:7" ht="30" customHeight="1" x14ac:dyDescent="0.15">
      <c r="A83" s="93"/>
      <c r="B83" s="93"/>
      <c r="C83" s="47" t="s">
        <v>69</v>
      </c>
      <c r="D83" s="38"/>
      <c r="E83" s="39"/>
      <c r="F83" s="39">
        <v>0</v>
      </c>
      <c r="G83" s="40">
        <f t="shared" si="1"/>
        <v>0</v>
      </c>
    </row>
    <row r="84" spans="1:7" ht="30" customHeight="1" x14ac:dyDescent="0.15">
      <c r="A84" s="93"/>
      <c r="B84" s="94"/>
      <c r="C84" s="34" t="s">
        <v>70</v>
      </c>
      <c r="D84" s="20"/>
      <c r="E84" s="21">
        <f>SUM(E24,E33,E57,E81,E82)</f>
        <v>4708000</v>
      </c>
      <c r="F84" s="21">
        <f>SUM(F24,F33,F57,F81,F82)</f>
        <v>97000</v>
      </c>
      <c r="G84" s="22">
        <f t="shared" si="1"/>
        <v>4805000</v>
      </c>
    </row>
    <row r="85" spans="1:7" ht="30" customHeight="1" x14ac:dyDescent="0.15">
      <c r="A85" s="94"/>
      <c r="B85" s="36"/>
      <c r="C85" s="33" t="s">
        <v>71</v>
      </c>
      <c r="D85" s="33"/>
      <c r="E85" s="26">
        <f>E23-E84</f>
        <v>152000</v>
      </c>
      <c r="F85" s="26">
        <f>F23-F84</f>
        <v>411000</v>
      </c>
      <c r="G85" s="27">
        <f t="shared" si="1"/>
        <v>563000</v>
      </c>
    </row>
    <row r="86" spans="1:7" ht="30" customHeight="1" x14ac:dyDescent="0.15">
      <c r="A86" s="92" t="s">
        <v>125</v>
      </c>
      <c r="B86" s="92" t="s">
        <v>124</v>
      </c>
      <c r="C86" s="20" t="s">
        <v>72</v>
      </c>
      <c r="D86" s="20"/>
      <c r="E86" s="21">
        <f>SUM(E87:E88)</f>
        <v>0</v>
      </c>
      <c r="F86" s="21">
        <f>SUM(F87:F88)</f>
        <v>0</v>
      </c>
      <c r="G86" s="22">
        <f t="shared" si="1"/>
        <v>0</v>
      </c>
    </row>
    <row r="87" spans="1:7" ht="30" customHeight="1" x14ac:dyDescent="0.15">
      <c r="A87" s="93"/>
      <c r="B87" s="93"/>
      <c r="C87" s="23" t="s">
        <v>128</v>
      </c>
      <c r="D87" s="23"/>
      <c r="E87" s="24"/>
      <c r="F87" s="24">
        <v>0</v>
      </c>
      <c r="G87" s="25">
        <f t="shared" si="1"/>
        <v>0</v>
      </c>
    </row>
    <row r="88" spans="1:7" ht="30" customHeight="1" x14ac:dyDescent="0.15">
      <c r="A88" s="93"/>
      <c r="B88" s="93"/>
      <c r="C88" s="23" t="s">
        <v>73</v>
      </c>
      <c r="D88" s="23"/>
      <c r="E88" s="24"/>
      <c r="F88" s="24">
        <v>0</v>
      </c>
      <c r="G88" s="25">
        <f t="shared" si="1"/>
        <v>0</v>
      </c>
    </row>
    <row r="89" spans="1:7" ht="30" customHeight="1" x14ac:dyDescent="0.15">
      <c r="A89" s="93"/>
      <c r="B89" s="93"/>
      <c r="C89" s="23" t="s">
        <v>74</v>
      </c>
      <c r="D89" s="23"/>
      <c r="E89" s="24">
        <f>SUM(E90)</f>
        <v>0</v>
      </c>
      <c r="F89" s="24">
        <f>SUM(F90)</f>
        <v>0</v>
      </c>
      <c r="G89" s="25">
        <f t="shared" si="1"/>
        <v>0</v>
      </c>
    </row>
    <row r="90" spans="1:7" ht="30" customHeight="1" x14ac:dyDescent="0.15">
      <c r="A90" s="93"/>
      <c r="B90" s="93"/>
      <c r="C90" s="23" t="s">
        <v>75</v>
      </c>
      <c r="D90" s="23"/>
      <c r="E90" s="24"/>
      <c r="F90" s="24">
        <v>0</v>
      </c>
      <c r="G90" s="25">
        <f t="shared" si="1"/>
        <v>0</v>
      </c>
    </row>
    <row r="91" spans="1:7" ht="30" customHeight="1" x14ac:dyDescent="0.15">
      <c r="A91" s="93"/>
      <c r="B91" s="93"/>
      <c r="C91" s="23" t="s">
        <v>76</v>
      </c>
      <c r="D91" s="23"/>
      <c r="E91" s="24">
        <v>0</v>
      </c>
      <c r="F91" s="24">
        <v>0</v>
      </c>
      <c r="G91" s="25">
        <f t="shared" si="1"/>
        <v>0</v>
      </c>
    </row>
    <row r="92" spans="1:7" ht="30" customHeight="1" x14ac:dyDescent="0.15">
      <c r="A92" s="93"/>
      <c r="B92" s="94"/>
      <c r="C92" s="32" t="s">
        <v>77</v>
      </c>
      <c r="D92" s="33"/>
      <c r="E92" s="26">
        <f>SUM(E86,E89,E91)</f>
        <v>0</v>
      </c>
      <c r="F92" s="26">
        <f>SUM(F86,F89,F91)</f>
        <v>0</v>
      </c>
      <c r="G92" s="27">
        <f t="shared" si="1"/>
        <v>0</v>
      </c>
    </row>
    <row r="93" spans="1:7" ht="30" customHeight="1" x14ac:dyDescent="0.15">
      <c r="A93" s="93"/>
      <c r="B93" s="92" t="s">
        <v>123</v>
      </c>
      <c r="C93" s="20" t="s">
        <v>78</v>
      </c>
      <c r="D93" s="20"/>
      <c r="E93" s="21">
        <v>0</v>
      </c>
      <c r="F93" s="21">
        <v>0</v>
      </c>
      <c r="G93" s="22">
        <f t="shared" si="1"/>
        <v>0</v>
      </c>
    </row>
    <row r="94" spans="1:7" ht="30" customHeight="1" x14ac:dyDescent="0.15">
      <c r="A94" s="93"/>
      <c r="B94" s="93"/>
      <c r="C94" s="23" t="s">
        <v>79</v>
      </c>
      <c r="D94" s="23"/>
      <c r="E94" s="24">
        <f>SUM(E95:E99)</f>
        <v>0</v>
      </c>
      <c r="F94" s="24">
        <f>SUM(F95:F99)</f>
        <v>0</v>
      </c>
      <c r="G94" s="25">
        <f t="shared" si="1"/>
        <v>0</v>
      </c>
    </row>
    <row r="95" spans="1:7" ht="30" customHeight="1" x14ac:dyDescent="0.15">
      <c r="A95" s="93"/>
      <c r="B95" s="93"/>
      <c r="C95" s="23" t="s">
        <v>80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3"/>
      <c r="B96" s="93"/>
      <c r="C96" s="23" t="s">
        <v>81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3"/>
      <c r="B97" s="93"/>
      <c r="C97" s="23" t="s">
        <v>82</v>
      </c>
      <c r="D97" s="23"/>
      <c r="E97" s="24"/>
      <c r="F97" s="24">
        <v>0</v>
      </c>
      <c r="G97" s="25">
        <f t="shared" si="1"/>
        <v>0</v>
      </c>
    </row>
    <row r="98" spans="1:7" ht="30" customHeight="1" x14ac:dyDescent="0.15">
      <c r="A98" s="93"/>
      <c r="B98" s="93"/>
      <c r="C98" s="23" t="s">
        <v>83</v>
      </c>
      <c r="D98" s="23"/>
      <c r="E98" s="24"/>
      <c r="F98" s="24">
        <v>0</v>
      </c>
      <c r="G98" s="25">
        <f t="shared" si="1"/>
        <v>0</v>
      </c>
    </row>
    <row r="99" spans="1:7" ht="30" customHeight="1" x14ac:dyDescent="0.15">
      <c r="A99" s="93"/>
      <c r="B99" s="93"/>
      <c r="C99" s="23" t="s">
        <v>84</v>
      </c>
      <c r="D99" s="23"/>
      <c r="E99" s="24"/>
      <c r="F99" s="24">
        <v>0</v>
      </c>
      <c r="G99" s="25">
        <f t="shared" si="1"/>
        <v>0</v>
      </c>
    </row>
    <row r="100" spans="1:7" ht="30" customHeight="1" x14ac:dyDescent="0.15">
      <c r="A100" s="93"/>
      <c r="B100" s="93"/>
      <c r="C100" s="23" t="s">
        <v>129</v>
      </c>
      <c r="D100" s="23"/>
      <c r="E100" s="24"/>
      <c r="F100" s="24">
        <v>0</v>
      </c>
      <c r="G100" s="25">
        <f t="shared" si="1"/>
        <v>0</v>
      </c>
    </row>
    <row r="101" spans="1:7" ht="30" customHeight="1" x14ac:dyDescent="0.15">
      <c r="A101" s="93"/>
      <c r="B101" s="94"/>
      <c r="C101" s="33" t="s">
        <v>85</v>
      </c>
      <c r="D101" s="33"/>
      <c r="E101" s="26">
        <f>SUM(E93,E94,E100)</f>
        <v>0</v>
      </c>
      <c r="F101" s="26">
        <f>SUM(F93,F94,F100)</f>
        <v>0</v>
      </c>
      <c r="G101" s="27">
        <f t="shared" si="1"/>
        <v>0</v>
      </c>
    </row>
    <row r="102" spans="1:7" ht="42" customHeight="1" x14ac:dyDescent="0.15">
      <c r="A102" s="37"/>
      <c r="B102" s="36"/>
      <c r="C102" s="38" t="s">
        <v>86</v>
      </c>
      <c r="D102" s="38"/>
      <c r="E102" s="39">
        <f>E92-E101</f>
        <v>0</v>
      </c>
      <c r="F102" s="39">
        <f>F92-F101</f>
        <v>0</v>
      </c>
      <c r="G102" s="40">
        <f t="shared" si="1"/>
        <v>0</v>
      </c>
    </row>
    <row r="103" spans="1:7" ht="30" customHeight="1" x14ac:dyDescent="0.15">
      <c r="A103" s="92" t="s">
        <v>126</v>
      </c>
      <c r="B103" s="92" t="s">
        <v>124</v>
      </c>
      <c r="C103" s="34" t="s">
        <v>137</v>
      </c>
      <c r="D103" s="20"/>
      <c r="E103" s="21">
        <f>SUM(E104:E105)</f>
        <v>0</v>
      </c>
      <c r="F103" s="21"/>
      <c r="G103" s="22">
        <f t="shared" si="1"/>
        <v>0</v>
      </c>
    </row>
    <row r="104" spans="1:7" ht="30" customHeight="1" x14ac:dyDescent="0.15">
      <c r="A104" s="93"/>
      <c r="B104" s="93"/>
      <c r="C104" s="23" t="s">
        <v>87</v>
      </c>
      <c r="D104" s="23"/>
      <c r="E104" s="24">
        <f>SUM(E105:E106)</f>
        <v>0</v>
      </c>
      <c r="F104" s="24">
        <f>SUM(F105:F106)</f>
        <v>0</v>
      </c>
      <c r="G104" s="25">
        <f t="shared" si="1"/>
        <v>0</v>
      </c>
    </row>
    <row r="105" spans="1:7" ht="30" customHeight="1" x14ac:dyDescent="0.15">
      <c r="A105" s="93"/>
      <c r="B105" s="93"/>
      <c r="C105" s="23" t="s">
        <v>88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3"/>
      <c r="B106" s="93"/>
      <c r="C106" s="23" t="s">
        <v>138</v>
      </c>
      <c r="D106" s="23"/>
      <c r="E106" s="24"/>
      <c r="F106" s="24"/>
      <c r="G106" s="25">
        <f t="shared" si="1"/>
        <v>0</v>
      </c>
    </row>
    <row r="107" spans="1:7" ht="30" customHeight="1" x14ac:dyDescent="0.15">
      <c r="A107" s="93"/>
      <c r="B107" s="93"/>
      <c r="C107" s="23" t="s">
        <v>106</v>
      </c>
      <c r="D107" s="23"/>
      <c r="E107" s="24"/>
      <c r="F107" s="24">
        <v>0</v>
      </c>
      <c r="G107" s="25">
        <f t="shared" si="1"/>
        <v>0</v>
      </c>
    </row>
    <row r="108" spans="1:7" ht="30" customHeight="1" x14ac:dyDescent="0.15">
      <c r="A108" s="93"/>
      <c r="B108" s="93"/>
      <c r="C108" s="23" t="s">
        <v>89</v>
      </c>
      <c r="D108" s="23"/>
      <c r="E108" s="24">
        <f>SUM(E109)</f>
        <v>0</v>
      </c>
      <c r="F108" s="24">
        <f>SUM(F109)</f>
        <v>0</v>
      </c>
      <c r="G108" s="25">
        <f t="shared" si="1"/>
        <v>0</v>
      </c>
    </row>
    <row r="109" spans="1:7" ht="30" customHeight="1" x14ac:dyDescent="0.15">
      <c r="A109" s="93"/>
      <c r="B109" s="93"/>
      <c r="C109" s="23" t="s">
        <v>90</v>
      </c>
      <c r="D109" s="23"/>
      <c r="E109" s="24"/>
      <c r="F109" s="24">
        <v>0</v>
      </c>
      <c r="G109" s="25">
        <f t="shared" si="1"/>
        <v>0</v>
      </c>
    </row>
    <row r="110" spans="1:7" ht="30" customHeight="1" x14ac:dyDescent="0.15">
      <c r="A110" s="93"/>
      <c r="B110" s="94"/>
      <c r="C110" s="33" t="s">
        <v>91</v>
      </c>
      <c r="D110" s="33"/>
      <c r="E110" s="26">
        <f>SUM(E103,E104,E107,E108)</f>
        <v>0</v>
      </c>
      <c r="F110" s="26">
        <f>SUM(F103,F104,F107,F108)</f>
        <v>0</v>
      </c>
      <c r="G110" s="27">
        <f t="shared" si="1"/>
        <v>0</v>
      </c>
    </row>
    <row r="111" spans="1:7" ht="30" customHeight="1" x14ac:dyDescent="0.15">
      <c r="A111" s="93"/>
      <c r="B111" s="92" t="s">
        <v>123</v>
      </c>
      <c r="C111" s="20" t="s">
        <v>92</v>
      </c>
      <c r="D111" s="20"/>
      <c r="E111" s="21">
        <f>SUM(E112:E113)</f>
        <v>0</v>
      </c>
      <c r="F111" s="21">
        <f>SUM(F112:F113)</f>
        <v>0</v>
      </c>
      <c r="G111" s="22">
        <f t="shared" si="1"/>
        <v>0</v>
      </c>
    </row>
    <row r="112" spans="1:7" ht="30" customHeight="1" x14ac:dyDescent="0.15">
      <c r="A112" s="93"/>
      <c r="B112" s="93"/>
      <c r="C112" s="23" t="s">
        <v>93</v>
      </c>
      <c r="D112" s="23"/>
      <c r="E112" s="24"/>
      <c r="F112" s="24">
        <v>0</v>
      </c>
      <c r="G112" s="25">
        <f t="shared" ref="G112" si="2">SUM(E112:F112)</f>
        <v>0</v>
      </c>
    </row>
    <row r="113" spans="1:7" ht="30" customHeight="1" x14ac:dyDescent="0.15">
      <c r="A113" s="93"/>
      <c r="B113" s="93"/>
      <c r="C113" s="23" t="s">
        <v>132</v>
      </c>
      <c r="D113" s="23"/>
      <c r="E113" s="24"/>
      <c r="F113" s="24">
        <v>0</v>
      </c>
      <c r="G113" s="25">
        <f t="shared" si="1"/>
        <v>0</v>
      </c>
    </row>
    <row r="114" spans="1:7" ht="30" customHeight="1" x14ac:dyDescent="0.15">
      <c r="A114" s="93"/>
      <c r="B114" s="93"/>
      <c r="C114" s="23" t="s">
        <v>94</v>
      </c>
      <c r="D114" s="23"/>
      <c r="E114" s="24"/>
      <c r="F114" s="24"/>
      <c r="G114" s="25">
        <f t="shared" si="1"/>
        <v>0</v>
      </c>
    </row>
    <row r="115" spans="1:7" ht="30" customHeight="1" x14ac:dyDescent="0.15">
      <c r="A115" s="93"/>
      <c r="B115" s="93"/>
      <c r="C115" s="23" t="s">
        <v>95</v>
      </c>
      <c r="D115" s="23"/>
      <c r="E115" s="24">
        <f>SUM(E116)</f>
        <v>0</v>
      </c>
      <c r="F115" s="24">
        <f>SUM(F116)</f>
        <v>0</v>
      </c>
      <c r="G115" s="25">
        <f t="shared" si="1"/>
        <v>0</v>
      </c>
    </row>
    <row r="116" spans="1:7" ht="30" customHeight="1" x14ac:dyDescent="0.15">
      <c r="A116" s="93"/>
      <c r="B116" s="93"/>
      <c r="C116" s="23" t="s">
        <v>96</v>
      </c>
      <c r="D116" s="23"/>
      <c r="E116" s="24"/>
      <c r="F116" s="24">
        <v>0</v>
      </c>
      <c r="G116" s="25">
        <f t="shared" si="1"/>
        <v>0</v>
      </c>
    </row>
    <row r="117" spans="1:7" ht="30" customHeight="1" x14ac:dyDescent="0.15">
      <c r="A117" s="93"/>
      <c r="B117" s="94"/>
      <c r="C117" s="33" t="s">
        <v>97</v>
      </c>
      <c r="D117" s="33"/>
      <c r="E117" s="26">
        <f>SUM(E111,E114,E115)</f>
        <v>0</v>
      </c>
      <c r="F117" s="26">
        <f>SUM(F111,F114,F115)</f>
        <v>0</v>
      </c>
      <c r="G117" s="27">
        <f t="shared" si="1"/>
        <v>0</v>
      </c>
    </row>
    <row r="118" spans="1:7" ht="30" customHeight="1" x14ac:dyDescent="0.15">
      <c r="A118" s="94"/>
      <c r="B118" s="89" t="s">
        <v>98</v>
      </c>
      <c r="C118" s="90"/>
      <c r="D118" s="91"/>
      <c r="E118" s="26">
        <f>E110-E117</f>
        <v>0</v>
      </c>
      <c r="F118" s="26">
        <f>F110-F117</f>
        <v>0</v>
      </c>
      <c r="G118" s="27">
        <f t="shared" si="1"/>
        <v>0</v>
      </c>
    </row>
    <row r="119" spans="1:7" ht="48" customHeight="1" x14ac:dyDescent="0.15">
      <c r="A119" s="41"/>
      <c r="B119" s="42"/>
      <c r="C119" s="20" t="s">
        <v>99</v>
      </c>
      <c r="D119" s="20"/>
      <c r="E119" s="21"/>
      <c r="F119" s="21"/>
      <c r="G119" s="22">
        <f t="shared" si="1"/>
        <v>0</v>
      </c>
    </row>
    <row r="120" spans="1:7" ht="30" customHeight="1" x14ac:dyDescent="0.15">
      <c r="A120" s="89" t="s">
        <v>100</v>
      </c>
      <c r="B120" s="90"/>
      <c r="C120" s="90"/>
      <c r="D120" s="91"/>
      <c r="E120" s="26">
        <f>E85+E102+E118-E119</f>
        <v>152000</v>
      </c>
      <c r="F120" s="26">
        <f>F85+F102+F118-F119</f>
        <v>411000</v>
      </c>
      <c r="G120" s="27">
        <f t="shared" si="1"/>
        <v>563000</v>
      </c>
    </row>
    <row r="121" spans="1:7" ht="30" customHeight="1" x14ac:dyDescent="0.15">
      <c r="A121" s="43"/>
      <c r="B121" s="43"/>
      <c r="C121" s="43"/>
      <c r="D121" s="43"/>
      <c r="E121" s="23"/>
      <c r="F121" s="23"/>
      <c r="G121" s="44"/>
    </row>
    <row r="122" spans="1:7" ht="30" customHeight="1" x14ac:dyDescent="0.15">
      <c r="A122" s="89" t="s">
        <v>101</v>
      </c>
      <c r="B122" s="90"/>
      <c r="C122" s="90"/>
      <c r="D122" s="91"/>
      <c r="E122" s="26">
        <v>1182706</v>
      </c>
      <c r="F122" s="26"/>
      <c r="G122" s="27">
        <f t="shared" ref="G122" si="3">E122-F122</f>
        <v>1182706</v>
      </c>
    </row>
    <row r="123" spans="1:7" ht="30" customHeight="1" x14ac:dyDescent="0.15">
      <c r="A123" s="89" t="s">
        <v>102</v>
      </c>
      <c r="B123" s="90"/>
      <c r="C123" s="90"/>
      <c r="D123" s="91"/>
      <c r="E123" s="26">
        <f>E120+E122</f>
        <v>1334706</v>
      </c>
      <c r="F123" s="26">
        <f>F120+F122</f>
        <v>411000</v>
      </c>
      <c r="G123" s="27">
        <f>SUM(E123:F123)</f>
        <v>1745706</v>
      </c>
    </row>
  </sheetData>
  <mergeCells count="17">
    <mergeCell ref="A123:D123"/>
    <mergeCell ref="A120:D120"/>
    <mergeCell ref="A122:D122"/>
    <mergeCell ref="A4:D4"/>
    <mergeCell ref="B5:B23"/>
    <mergeCell ref="C23:D23"/>
    <mergeCell ref="A86:A101"/>
    <mergeCell ref="B86:B92"/>
    <mergeCell ref="B93:B101"/>
    <mergeCell ref="B111:B117"/>
    <mergeCell ref="A103:A118"/>
    <mergeCell ref="B103:B110"/>
    <mergeCell ref="B118:D118"/>
    <mergeCell ref="A1:G1"/>
    <mergeCell ref="A2:G2"/>
    <mergeCell ref="A5:A85"/>
    <mergeCell ref="B24:B84"/>
  </mergeCells>
  <phoneticPr fontId="2"/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r:id="rId1"/>
  <headerFooter>
    <oddHeader>&amp;R&amp;18資料１－４</oddHeader>
    <oddFooter>&amp;R&amp;P頁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3"/>
  <sheetViews>
    <sheetView view="pageLayout" topLeftCell="A65" zoomScaleNormal="100" workbookViewId="0">
      <selection activeCell="F65" sqref="F65"/>
    </sheetView>
  </sheetViews>
  <sheetFormatPr defaultColWidth="9"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0" t="s">
        <v>111</v>
      </c>
      <c r="B1" s="81"/>
      <c r="C1" s="81"/>
      <c r="D1" s="81"/>
      <c r="E1" s="81"/>
      <c r="F1" s="81"/>
      <c r="G1" s="81"/>
    </row>
    <row r="2" spans="1:7" s="3" customFormat="1" ht="17.25" customHeight="1" x14ac:dyDescent="0.15">
      <c r="A2" s="82" t="str">
        <f>全体!A2</f>
        <v>(自　令和2年4月1日　　至　令和3年3月31日)</v>
      </c>
      <c r="B2" s="82"/>
      <c r="C2" s="82"/>
      <c r="D2" s="82"/>
      <c r="E2" s="82"/>
      <c r="F2" s="82"/>
      <c r="G2" s="82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114</v>
      </c>
    </row>
    <row r="4" spans="1:7" ht="30" customHeight="1" x14ac:dyDescent="0.15">
      <c r="A4" s="89" t="s">
        <v>105</v>
      </c>
      <c r="B4" s="90"/>
      <c r="C4" s="90"/>
      <c r="D4" s="91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2" t="s">
        <v>104</v>
      </c>
      <c r="B5" s="92" t="s">
        <v>122</v>
      </c>
      <c r="C5" s="20" t="s">
        <v>0</v>
      </c>
      <c r="D5" s="20"/>
      <c r="E5" s="45">
        <f>SUM(E6,E7,E10,E11,E12)</f>
        <v>222000000</v>
      </c>
      <c r="F5" s="45">
        <f>SUM(F6,F7,F10,F11,F12)</f>
        <v>-56960000</v>
      </c>
      <c r="G5" s="22">
        <f>SUM(E5:F5)</f>
        <v>165040000</v>
      </c>
    </row>
    <row r="6" spans="1:7" ht="30" customHeight="1" x14ac:dyDescent="0.15">
      <c r="A6" s="93"/>
      <c r="B6" s="93"/>
      <c r="C6" s="23" t="s">
        <v>1</v>
      </c>
      <c r="D6" s="23"/>
      <c r="E6" s="24">
        <v>195000000</v>
      </c>
      <c r="F6" s="24">
        <v>-50000000</v>
      </c>
      <c r="G6" s="25">
        <f t="shared" ref="G6:G70" si="0">SUM(E6:F6)</f>
        <v>145000000</v>
      </c>
    </row>
    <row r="7" spans="1:7" ht="30" customHeight="1" x14ac:dyDescent="0.15">
      <c r="A7" s="93"/>
      <c r="B7" s="93"/>
      <c r="C7" s="23" t="s">
        <v>2</v>
      </c>
      <c r="D7" s="23"/>
      <c r="E7" s="46">
        <f>SUM(E8,E9)</f>
        <v>27000000</v>
      </c>
      <c r="F7" s="46">
        <f>SUM(F8,F9)</f>
        <v>-9300000</v>
      </c>
      <c r="G7" s="25">
        <f t="shared" si="0"/>
        <v>17700000</v>
      </c>
    </row>
    <row r="8" spans="1:7" ht="30" customHeight="1" x14ac:dyDescent="0.15">
      <c r="A8" s="93"/>
      <c r="B8" s="93"/>
      <c r="C8" s="23" t="s">
        <v>3</v>
      </c>
      <c r="D8" s="23"/>
      <c r="E8" s="24">
        <v>20000000</v>
      </c>
      <c r="F8" s="24">
        <v>-9000000</v>
      </c>
      <c r="G8" s="25">
        <f t="shared" si="0"/>
        <v>11000000</v>
      </c>
    </row>
    <row r="9" spans="1:7" ht="30" customHeight="1" x14ac:dyDescent="0.15">
      <c r="A9" s="93"/>
      <c r="B9" s="93"/>
      <c r="C9" s="23" t="s">
        <v>4</v>
      </c>
      <c r="D9" s="23"/>
      <c r="E9" s="24">
        <v>7000000</v>
      </c>
      <c r="F9" s="24">
        <v>-300000</v>
      </c>
      <c r="G9" s="25">
        <f t="shared" si="0"/>
        <v>6700000</v>
      </c>
    </row>
    <row r="10" spans="1:7" ht="30" customHeight="1" x14ac:dyDescent="0.15">
      <c r="A10" s="93"/>
      <c r="B10" s="93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3"/>
      <c r="B11" s="93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3"/>
      <c r="B12" s="93"/>
      <c r="C12" s="23" t="s">
        <v>7</v>
      </c>
      <c r="D12" s="23"/>
      <c r="E12" s="24">
        <v>0</v>
      </c>
      <c r="F12" s="24">
        <v>2340000</v>
      </c>
      <c r="G12" s="25">
        <f t="shared" si="0"/>
        <v>2340000</v>
      </c>
    </row>
    <row r="13" spans="1:7" ht="30" customHeight="1" x14ac:dyDescent="0.15">
      <c r="A13" s="93"/>
      <c r="B13" s="93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3"/>
      <c r="B14" s="93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3"/>
      <c r="B15" s="93"/>
      <c r="C15" s="23" t="s">
        <v>10</v>
      </c>
      <c r="D15" s="23"/>
      <c r="E15" s="46">
        <f>SUM(E16)</f>
        <v>0</v>
      </c>
      <c r="F15" s="46">
        <f>SUM(F16)</f>
        <v>0</v>
      </c>
      <c r="G15" s="25">
        <f t="shared" si="0"/>
        <v>0</v>
      </c>
    </row>
    <row r="16" spans="1:7" ht="30" customHeight="1" x14ac:dyDescent="0.15">
      <c r="A16" s="93"/>
      <c r="B16" s="93"/>
      <c r="C16" s="23" t="s">
        <v>7</v>
      </c>
      <c r="D16" s="23"/>
      <c r="E16" s="24"/>
      <c r="F16" s="24">
        <v>0</v>
      </c>
      <c r="G16" s="25">
        <f t="shared" si="0"/>
        <v>0</v>
      </c>
    </row>
    <row r="17" spans="1:7" ht="30" customHeight="1" x14ac:dyDescent="0.15">
      <c r="A17" s="93"/>
      <c r="B17" s="93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3"/>
      <c r="B18" s="93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3"/>
      <c r="B19" s="93"/>
      <c r="C19" s="23" t="s">
        <v>12</v>
      </c>
      <c r="D19" s="23"/>
      <c r="E19" s="46">
        <v>3000</v>
      </c>
      <c r="F19" s="24">
        <v>-2500</v>
      </c>
      <c r="G19" s="25">
        <f t="shared" si="0"/>
        <v>500</v>
      </c>
    </row>
    <row r="20" spans="1:7" ht="30" customHeight="1" x14ac:dyDescent="0.15">
      <c r="A20" s="93"/>
      <c r="B20" s="93"/>
      <c r="C20" s="23" t="s">
        <v>13</v>
      </c>
      <c r="D20" s="23"/>
      <c r="E20" s="46">
        <f>SUM(E21:E22)</f>
        <v>600000</v>
      </c>
      <c r="F20" s="46">
        <f>SUM(F21:F22)</f>
        <v>-200000</v>
      </c>
      <c r="G20" s="25">
        <f t="shared" si="0"/>
        <v>400000</v>
      </c>
    </row>
    <row r="21" spans="1:7" ht="30" customHeight="1" x14ac:dyDescent="0.15">
      <c r="A21" s="93"/>
      <c r="B21" s="93"/>
      <c r="C21" s="23" t="s">
        <v>130</v>
      </c>
      <c r="D21" s="23"/>
      <c r="E21" s="78">
        <v>600000</v>
      </c>
      <c r="F21" s="78">
        <v>-300000</v>
      </c>
      <c r="G21" s="79">
        <f t="shared" si="0"/>
        <v>300000</v>
      </c>
    </row>
    <row r="22" spans="1:7" ht="30" customHeight="1" x14ac:dyDescent="0.15">
      <c r="A22" s="93"/>
      <c r="B22" s="93"/>
      <c r="C22" s="23" t="s">
        <v>14</v>
      </c>
      <c r="D22" s="23"/>
      <c r="E22" s="24"/>
      <c r="F22" s="24">
        <v>100000</v>
      </c>
      <c r="G22" s="25">
        <f t="shared" si="0"/>
        <v>100000</v>
      </c>
    </row>
    <row r="23" spans="1:7" ht="30" customHeight="1" x14ac:dyDescent="0.15">
      <c r="A23" s="93"/>
      <c r="B23" s="94"/>
      <c r="C23" s="89" t="s">
        <v>103</v>
      </c>
      <c r="D23" s="91"/>
      <c r="E23" s="26">
        <f>SUM(E5,,E13,E15,E17,E18,E19,E20)</f>
        <v>222603000</v>
      </c>
      <c r="F23" s="26">
        <f>SUM(F5,,F13,F15,F17,F18,F19,F20)</f>
        <v>-57162500</v>
      </c>
      <c r="G23" s="27">
        <f t="shared" si="0"/>
        <v>165440500</v>
      </c>
    </row>
    <row r="24" spans="1:7" ht="30" customHeight="1" x14ac:dyDescent="0.15">
      <c r="A24" s="93"/>
      <c r="B24" s="92" t="s">
        <v>123</v>
      </c>
      <c r="C24" s="72" t="s">
        <v>15</v>
      </c>
      <c r="D24" s="73"/>
      <c r="E24" s="51">
        <f>SUM(E25:E32)</f>
        <v>123600000</v>
      </c>
      <c r="F24" s="51">
        <f>SUM(F25:F32)</f>
        <v>-9832000</v>
      </c>
      <c r="G24" s="74">
        <f t="shared" si="0"/>
        <v>113768000</v>
      </c>
    </row>
    <row r="25" spans="1:7" s="61" customFormat="1" ht="30" customHeight="1" x14ac:dyDescent="0.15">
      <c r="A25" s="93"/>
      <c r="B25" s="93"/>
      <c r="C25" s="58" t="s">
        <v>108</v>
      </c>
      <c r="D25" s="59"/>
      <c r="E25" s="48"/>
      <c r="F25" s="48">
        <v>0</v>
      </c>
      <c r="G25" s="25">
        <f t="shared" si="0"/>
        <v>0</v>
      </c>
    </row>
    <row r="26" spans="1:7" ht="30" customHeight="1" x14ac:dyDescent="0.15">
      <c r="A26" s="93"/>
      <c r="B26" s="93"/>
      <c r="C26" s="35" t="s">
        <v>17</v>
      </c>
      <c r="D26" s="23"/>
      <c r="E26" s="24">
        <v>90000000</v>
      </c>
      <c r="F26" s="24">
        <v>-16000000</v>
      </c>
      <c r="G26" s="25">
        <f t="shared" si="0"/>
        <v>74000000</v>
      </c>
    </row>
    <row r="27" spans="1:7" ht="30" customHeight="1" x14ac:dyDescent="0.15">
      <c r="A27" s="93"/>
      <c r="B27" s="93"/>
      <c r="C27" s="35" t="s">
        <v>18</v>
      </c>
      <c r="D27" s="23"/>
      <c r="E27" s="24">
        <v>10000000</v>
      </c>
      <c r="F27" s="24">
        <v>-832000</v>
      </c>
      <c r="G27" s="25">
        <f t="shared" si="0"/>
        <v>9168000</v>
      </c>
    </row>
    <row r="28" spans="1:7" ht="30" customHeight="1" x14ac:dyDescent="0.15">
      <c r="A28" s="93"/>
      <c r="B28" s="93"/>
      <c r="C28" s="35" t="s">
        <v>19</v>
      </c>
      <c r="D28" s="23"/>
      <c r="E28" s="24">
        <v>3000000</v>
      </c>
      <c r="F28" s="24">
        <v>-500000</v>
      </c>
      <c r="G28" s="25">
        <f t="shared" si="0"/>
        <v>2500000</v>
      </c>
    </row>
    <row r="29" spans="1:7" ht="30" customHeight="1" x14ac:dyDescent="0.15">
      <c r="A29" s="93"/>
      <c r="B29" s="93"/>
      <c r="C29" s="35" t="s">
        <v>20</v>
      </c>
      <c r="D29" s="23"/>
      <c r="E29" s="24">
        <v>0</v>
      </c>
      <c r="F29" s="24">
        <v>0</v>
      </c>
      <c r="G29" s="25">
        <f t="shared" si="0"/>
        <v>0</v>
      </c>
    </row>
    <row r="30" spans="1:7" ht="30" customHeight="1" x14ac:dyDescent="0.15">
      <c r="A30" s="93"/>
      <c r="B30" s="93"/>
      <c r="C30" s="35" t="s">
        <v>21</v>
      </c>
      <c r="D30" s="23"/>
      <c r="E30" s="24">
        <v>6500000</v>
      </c>
      <c r="F30" s="24">
        <v>9000000</v>
      </c>
      <c r="G30" s="25">
        <f t="shared" si="0"/>
        <v>15500000</v>
      </c>
    </row>
    <row r="31" spans="1:7" ht="30" customHeight="1" x14ac:dyDescent="0.15">
      <c r="A31" s="93"/>
      <c r="B31" s="93"/>
      <c r="C31" s="35" t="s">
        <v>22</v>
      </c>
      <c r="D31" s="23"/>
      <c r="E31" s="24">
        <v>2100000</v>
      </c>
      <c r="F31" s="24"/>
      <c r="G31" s="25">
        <f t="shared" si="0"/>
        <v>2100000</v>
      </c>
    </row>
    <row r="32" spans="1:7" ht="30" customHeight="1" x14ac:dyDescent="0.15">
      <c r="A32" s="93"/>
      <c r="B32" s="93"/>
      <c r="C32" s="35" t="s">
        <v>23</v>
      </c>
      <c r="D32" s="23"/>
      <c r="E32" s="24">
        <v>12000000</v>
      </c>
      <c r="F32" s="24">
        <v>-1500000</v>
      </c>
      <c r="G32" s="25">
        <f t="shared" si="0"/>
        <v>10500000</v>
      </c>
    </row>
    <row r="33" spans="1:7" ht="30" customHeight="1" x14ac:dyDescent="0.15">
      <c r="A33" s="93"/>
      <c r="B33" s="93"/>
      <c r="C33" s="69" t="s">
        <v>24</v>
      </c>
      <c r="D33" s="70"/>
      <c r="E33" s="54">
        <f>SUM(E34:E56)</f>
        <v>37700000</v>
      </c>
      <c r="F33" s="54">
        <f>SUM(F34:F56)</f>
        <v>-8965000</v>
      </c>
      <c r="G33" s="77">
        <f t="shared" si="0"/>
        <v>28735000</v>
      </c>
    </row>
    <row r="34" spans="1:7" ht="30" customHeight="1" x14ac:dyDescent="0.15">
      <c r="A34" s="93"/>
      <c r="B34" s="93"/>
      <c r="C34" s="35" t="s">
        <v>25</v>
      </c>
      <c r="D34" s="23"/>
      <c r="E34" s="24">
        <v>16000000</v>
      </c>
      <c r="F34" s="24">
        <v>-3500000</v>
      </c>
      <c r="G34" s="25">
        <f t="shared" si="0"/>
        <v>12500000</v>
      </c>
    </row>
    <row r="35" spans="1:7" ht="30" customHeight="1" x14ac:dyDescent="0.15">
      <c r="A35" s="93"/>
      <c r="B35" s="93"/>
      <c r="C35" s="35" t="s">
        <v>26</v>
      </c>
      <c r="D35" s="23"/>
      <c r="E35" s="24">
        <v>10000000</v>
      </c>
      <c r="F35" s="24">
        <v>-3000000</v>
      </c>
      <c r="G35" s="25">
        <f t="shared" si="0"/>
        <v>7000000</v>
      </c>
    </row>
    <row r="36" spans="1:7" ht="30" customHeight="1" x14ac:dyDescent="0.15">
      <c r="A36" s="93"/>
      <c r="B36" s="93"/>
      <c r="C36" s="35" t="s">
        <v>27</v>
      </c>
      <c r="D36" s="23"/>
      <c r="E36" s="24">
        <v>1000000</v>
      </c>
      <c r="F36" s="24">
        <v>-200000</v>
      </c>
      <c r="G36" s="25">
        <f t="shared" si="0"/>
        <v>800000</v>
      </c>
    </row>
    <row r="37" spans="1:7" ht="30" customHeight="1" x14ac:dyDescent="0.15">
      <c r="A37" s="93"/>
      <c r="B37" s="93"/>
      <c r="C37" s="35" t="s">
        <v>28</v>
      </c>
      <c r="D37" s="23"/>
      <c r="E37" s="24">
        <v>100000</v>
      </c>
      <c r="F37" s="24">
        <v>70000</v>
      </c>
      <c r="G37" s="25">
        <f t="shared" si="0"/>
        <v>170000</v>
      </c>
    </row>
    <row r="38" spans="1:7" ht="30" customHeight="1" x14ac:dyDescent="0.15">
      <c r="A38" s="93"/>
      <c r="B38" s="93"/>
      <c r="C38" s="35" t="s">
        <v>29</v>
      </c>
      <c r="D38" s="23"/>
      <c r="E38" s="24">
        <v>750000</v>
      </c>
      <c r="F38" s="24">
        <v>450000</v>
      </c>
      <c r="G38" s="25">
        <f t="shared" si="0"/>
        <v>1200000</v>
      </c>
    </row>
    <row r="39" spans="1:7" ht="30" customHeight="1" x14ac:dyDescent="0.15">
      <c r="A39" s="93"/>
      <c r="B39" s="93"/>
      <c r="C39" s="35" t="s">
        <v>30</v>
      </c>
      <c r="D39" s="23"/>
      <c r="E39" s="24">
        <v>1200000</v>
      </c>
      <c r="F39" s="24">
        <v>-500000</v>
      </c>
      <c r="G39" s="25">
        <f t="shared" si="0"/>
        <v>700000</v>
      </c>
    </row>
    <row r="40" spans="1:7" ht="30" customHeight="1" x14ac:dyDescent="0.15">
      <c r="A40" s="93"/>
      <c r="B40" s="93"/>
      <c r="C40" s="35" t="s">
        <v>31</v>
      </c>
      <c r="D40" s="23"/>
      <c r="E40" s="24"/>
      <c r="F40" s="24">
        <v>20000</v>
      </c>
      <c r="G40" s="25">
        <f t="shared" si="0"/>
        <v>20000</v>
      </c>
    </row>
    <row r="41" spans="1:7" ht="30" customHeight="1" x14ac:dyDescent="0.15">
      <c r="A41" s="93"/>
      <c r="B41" s="93"/>
      <c r="C41" s="35" t="s">
        <v>32</v>
      </c>
      <c r="D41" s="23"/>
      <c r="E41" s="24">
        <v>300000</v>
      </c>
      <c r="F41" s="24">
        <v>100000</v>
      </c>
      <c r="G41" s="25">
        <f t="shared" si="0"/>
        <v>400000</v>
      </c>
    </row>
    <row r="42" spans="1:7" ht="30" customHeight="1" x14ac:dyDescent="0.15">
      <c r="A42" s="93"/>
      <c r="B42" s="93"/>
      <c r="C42" s="35" t="s">
        <v>33</v>
      </c>
      <c r="D42" s="23"/>
      <c r="E42" s="24">
        <v>150000</v>
      </c>
      <c r="F42" s="24">
        <v>275000</v>
      </c>
      <c r="G42" s="25">
        <f t="shared" si="0"/>
        <v>425000</v>
      </c>
    </row>
    <row r="43" spans="1:7" ht="30" customHeight="1" x14ac:dyDescent="0.15">
      <c r="A43" s="93"/>
      <c r="B43" s="93"/>
      <c r="C43" s="35" t="s">
        <v>34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3"/>
      <c r="B44" s="93"/>
      <c r="C44" s="35" t="s">
        <v>35</v>
      </c>
      <c r="D44" s="23"/>
      <c r="E44" s="24"/>
      <c r="F44" s="24">
        <v>0</v>
      </c>
      <c r="G44" s="25">
        <f t="shared" si="0"/>
        <v>0</v>
      </c>
    </row>
    <row r="45" spans="1:7" ht="30" customHeight="1" x14ac:dyDescent="0.15">
      <c r="A45" s="93"/>
      <c r="B45" s="93"/>
      <c r="C45" s="35" t="s">
        <v>36</v>
      </c>
      <c r="D45" s="23"/>
      <c r="E45" s="24">
        <v>5200000</v>
      </c>
      <c r="F45" s="24">
        <v>-1500000</v>
      </c>
      <c r="G45" s="25">
        <f t="shared" si="0"/>
        <v>3700000</v>
      </c>
    </row>
    <row r="46" spans="1:7" ht="30" customHeight="1" x14ac:dyDescent="0.15">
      <c r="A46" s="93"/>
      <c r="B46" s="93"/>
      <c r="C46" s="35" t="s">
        <v>37</v>
      </c>
      <c r="D46" s="23"/>
      <c r="E46" s="24">
        <v>300000</v>
      </c>
      <c r="F46" s="24">
        <v>-230000</v>
      </c>
      <c r="G46" s="25">
        <f t="shared" si="0"/>
        <v>70000</v>
      </c>
    </row>
    <row r="47" spans="1:7" ht="30" customHeight="1" x14ac:dyDescent="0.15">
      <c r="A47" s="93"/>
      <c r="B47" s="93"/>
      <c r="C47" s="35" t="s">
        <v>38</v>
      </c>
      <c r="D47" s="23"/>
      <c r="E47" s="24">
        <v>1000000</v>
      </c>
      <c r="F47" s="24">
        <v>-700000</v>
      </c>
      <c r="G47" s="25">
        <f t="shared" si="0"/>
        <v>300000</v>
      </c>
    </row>
    <row r="48" spans="1:7" ht="30" customHeight="1" x14ac:dyDescent="0.15">
      <c r="A48" s="93"/>
      <c r="B48" s="93"/>
      <c r="C48" s="35" t="s">
        <v>39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3"/>
      <c r="B49" s="93"/>
      <c r="C49" s="35" t="s">
        <v>40</v>
      </c>
      <c r="D49" s="23"/>
      <c r="E49" s="24">
        <v>1000000</v>
      </c>
      <c r="F49" s="24"/>
      <c r="G49" s="25">
        <f t="shared" si="0"/>
        <v>1000000</v>
      </c>
    </row>
    <row r="50" spans="1:7" ht="30" customHeight="1" x14ac:dyDescent="0.15">
      <c r="A50" s="93"/>
      <c r="B50" s="93"/>
      <c r="C50" s="35" t="s">
        <v>41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3"/>
      <c r="B51" s="93"/>
      <c r="C51" s="35" t="s">
        <v>42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3"/>
      <c r="B52" s="93"/>
      <c r="C52" s="35" t="s">
        <v>43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3"/>
      <c r="B53" s="93"/>
      <c r="C53" s="35" t="s">
        <v>44</v>
      </c>
      <c r="D53" s="23"/>
      <c r="E53" s="24"/>
      <c r="F53" s="24"/>
      <c r="G53" s="25">
        <f t="shared" si="0"/>
        <v>0</v>
      </c>
    </row>
    <row r="54" spans="1:7" ht="30" customHeight="1" x14ac:dyDescent="0.15">
      <c r="A54" s="93"/>
      <c r="B54" s="93"/>
      <c r="C54" s="35" t="s">
        <v>45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3"/>
      <c r="B55" s="93"/>
      <c r="C55" s="35" t="s">
        <v>46</v>
      </c>
      <c r="D55" s="23"/>
      <c r="E55" s="24">
        <v>700000</v>
      </c>
      <c r="F55" s="24">
        <v>-250000</v>
      </c>
      <c r="G55" s="25">
        <f t="shared" si="0"/>
        <v>450000</v>
      </c>
    </row>
    <row r="56" spans="1:7" ht="30" customHeight="1" x14ac:dyDescent="0.15">
      <c r="A56" s="93"/>
      <c r="B56" s="93"/>
      <c r="C56" s="35" t="s">
        <v>47</v>
      </c>
      <c r="D56" s="23"/>
      <c r="E56" s="24"/>
      <c r="F56" s="24">
        <v>0</v>
      </c>
      <c r="G56" s="25">
        <f t="shared" si="0"/>
        <v>0</v>
      </c>
    </row>
    <row r="57" spans="1:7" ht="30" customHeight="1" x14ac:dyDescent="0.15">
      <c r="A57" s="93"/>
      <c r="B57" s="93"/>
      <c r="C57" s="66" t="s">
        <v>48</v>
      </c>
      <c r="D57" s="67"/>
      <c r="E57" s="57">
        <f>SUM(E58:E80)</f>
        <v>256850000</v>
      </c>
      <c r="F57" s="57">
        <f>SUM(F58:F80)</f>
        <v>-51780000</v>
      </c>
      <c r="G57" s="68">
        <f t="shared" si="0"/>
        <v>205070000</v>
      </c>
    </row>
    <row r="58" spans="1:7" ht="30" customHeight="1" x14ac:dyDescent="0.15">
      <c r="A58" s="93"/>
      <c r="B58" s="93"/>
      <c r="C58" s="35" t="s">
        <v>49</v>
      </c>
      <c r="D58" s="23"/>
      <c r="E58" s="24">
        <v>300000</v>
      </c>
      <c r="F58" s="24">
        <v>-200000</v>
      </c>
      <c r="G58" s="25">
        <f t="shared" si="0"/>
        <v>100000</v>
      </c>
    </row>
    <row r="59" spans="1:7" ht="30" customHeight="1" x14ac:dyDescent="0.15">
      <c r="A59" s="93"/>
      <c r="B59" s="93"/>
      <c r="C59" s="35" t="s">
        <v>50</v>
      </c>
      <c r="D59" s="23"/>
      <c r="E59" s="24">
        <v>300000</v>
      </c>
      <c r="F59" s="24">
        <v>-250000</v>
      </c>
      <c r="G59" s="25">
        <f t="shared" si="0"/>
        <v>50000</v>
      </c>
    </row>
    <row r="60" spans="1:7" ht="30" customHeight="1" x14ac:dyDescent="0.15">
      <c r="A60" s="93"/>
      <c r="B60" s="93"/>
      <c r="C60" s="35" t="s">
        <v>51</v>
      </c>
      <c r="D60" s="23"/>
      <c r="E60" s="24">
        <v>50000</v>
      </c>
      <c r="F60" s="24">
        <v>-20000</v>
      </c>
      <c r="G60" s="25">
        <f t="shared" si="0"/>
        <v>30000</v>
      </c>
    </row>
    <row r="61" spans="1:7" ht="30" customHeight="1" x14ac:dyDescent="0.15">
      <c r="A61" s="93"/>
      <c r="B61" s="93"/>
      <c r="C61" s="35" t="s">
        <v>52</v>
      </c>
      <c r="D61" s="23"/>
      <c r="E61" s="24">
        <v>150000</v>
      </c>
      <c r="F61" s="24">
        <v>100000</v>
      </c>
      <c r="G61" s="25">
        <f t="shared" si="0"/>
        <v>250000</v>
      </c>
    </row>
    <row r="62" spans="1:7" ht="30" customHeight="1" x14ac:dyDescent="0.15">
      <c r="A62" s="93"/>
      <c r="B62" s="93"/>
      <c r="C62" s="35" t="s">
        <v>53</v>
      </c>
      <c r="D62" s="23"/>
      <c r="E62" s="24">
        <v>1000000</v>
      </c>
      <c r="F62" s="24">
        <v>9650000</v>
      </c>
      <c r="G62" s="25">
        <f t="shared" si="0"/>
        <v>10650000</v>
      </c>
    </row>
    <row r="63" spans="1:7" ht="30" customHeight="1" x14ac:dyDescent="0.15">
      <c r="A63" s="93"/>
      <c r="B63" s="93"/>
      <c r="C63" s="35" t="s">
        <v>54</v>
      </c>
      <c r="D63" s="23"/>
      <c r="E63" s="24">
        <v>400000</v>
      </c>
      <c r="F63" s="24">
        <v>-250000</v>
      </c>
      <c r="G63" s="25">
        <f t="shared" si="0"/>
        <v>150000</v>
      </c>
    </row>
    <row r="64" spans="1:7" ht="30" customHeight="1" x14ac:dyDescent="0.15">
      <c r="A64" s="93"/>
      <c r="B64" s="93"/>
      <c r="C64" s="35" t="s">
        <v>36</v>
      </c>
      <c r="D64" s="23"/>
      <c r="E64" s="24">
        <v>6000000</v>
      </c>
      <c r="F64" s="24">
        <v>-4800000</v>
      </c>
      <c r="G64" s="25">
        <f t="shared" si="0"/>
        <v>1200000</v>
      </c>
    </row>
    <row r="65" spans="1:7" ht="30" customHeight="1" x14ac:dyDescent="0.15">
      <c r="A65" s="93"/>
      <c r="B65" s="93"/>
      <c r="C65" s="35" t="s">
        <v>37</v>
      </c>
      <c r="D65" s="23"/>
      <c r="E65" s="24"/>
      <c r="F65" s="24">
        <v>40000</v>
      </c>
      <c r="G65" s="25">
        <f t="shared" si="0"/>
        <v>40000</v>
      </c>
    </row>
    <row r="66" spans="1:7" ht="30" customHeight="1" x14ac:dyDescent="0.15">
      <c r="A66" s="93"/>
      <c r="B66" s="93"/>
      <c r="C66" s="35" t="s">
        <v>55</v>
      </c>
      <c r="D66" s="23"/>
      <c r="E66" s="24">
        <v>230000000</v>
      </c>
      <c r="F66" s="24">
        <v>-56000000</v>
      </c>
      <c r="G66" s="25">
        <f t="shared" si="0"/>
        <v>174000000</v>
      </c>
    </row>
    <row r="67" spans="1:7" ht="30" customHeight="1" x14ac:dyDescent="0.15">
      <c r="A67" s="93"/>
      <c r="B67" s="93"/>
      <c r="C67" s="35" t="s">
        <v>56</v>
      </c>
      <c r="D67" s="23"/>
      <c r="E67" s="24">
        <v>1000000</v>
      </c>
      <c r="F67" s="24">
        <v>500000</v>
      </c>
      <c r="G67" s="25">
        <f t="shared" si="0"/>
        <v>1500000</v>
      </c>
    </row>
    <row r="68" spans="1:7" ht="30" customHeight="1" x14ac:dyDescent="0.15">
      <c r="A68" s="93"/>
      <c r="B68" s="93"/>
      <c r="C68" s="35" t="s">
        <v>57</v>
      </c>
      <c r="D68" s="23"/>
      <c r="E68" s="24"/>
      <c r="F68" s="24">
        <v>50000</v>
      </c>
      <c r="G68" s="25">
        <f t="shared" si="0"/>
        <v>50000</v>
      </c>
    </row>
    <row r="69" spans="1:7" ht="30" customHeight="1" x14ac:dyDescent="0.15">
      <c r="A69" s="93"/>
      <c r="B69" s="93"/>
      <c r="C69" s="35" t="s">
        <v>58</v>
      </c>
      <c r="D69" s="23"/>
      <c r="E69" s="24">
        <v>1300000</v>
      </c>
      <c r="F69" s="24">
        <v>-600000</v>
      </c>
      <c r="G69" s="25">
        <f t="shared" si="0"/>
        <v>700000</v>
      </c>
    </row>
    <row r="70" spans="1:7" ht="30" customHeight="1" x14ac:dyDescent="0.15">
      <c r="A70" s="93"/>
      <c r="B70" s="93"/>
      <c r="C70" s="35" t="s">
        <v>59</v>
      </c>
      <c r="D70" s="23"/>
      <c r="E70" s="24">
        <v>6000000</v>
      </c>
      <c r="F70" s="24">
        <v>1000000</v>
      </c>
      <c r="G70" s="25">
        <f t="shared" si="0"/>
        <v>7000000</v>
      </c>
    </row>
    <row r="71" spans="1:7" ht="30" customHeight="1" x14ac:dyDescent="0.15">
      <c r="A71" s="93"/>
      <c r="B71" s="93"/>
      <c r="C71" s="35" t="s">
        <v>60</v>
      </c>
      <c r="D71" s="23"/>
      <c r="E71" s="24">
        <v>800000</v>
      </c>
      <c r="F71" s="24">
        <v>-300000</v>
      </c>
      <c r="G71" s="25">
        <f t="shared" ref="G71:G120" si="1">SUM(E71:F71)</f>
        <v>500000</v>
      </c>
    </row>
    <row r="72" spans="1:7" ht="30" customHeight="1" x14ac:dyDescent="0.15">
      <c r="A72" s="93"/>
      <c r="B72" s="93"/>
      <c r="C72" s="35" t="s">
        <v>39</v>
      </c>
      <c r="D72" s="23"/>
      <c r="E72" s="24">
        <v>2000000</v>
      </c>
      <c r="F72" s="24">
        <v>-1500000</v>
      </c>
      <c r="G72" s="25">
        <f t="shared" si="1"/>
        <v>500000</v>
      </c>
    </row>
    <row r="73" spans="1:7" ht="30" customHeight="1" x14ac:dyDescent="0.15">
      <c r="A73" s="93"/>
      <c r="B73" s="93"/>
      <c r="C73" s="35" t="s">
        <v>40</v>
      </c>
      <c r="D73" s="23"/>
      <c r="E73" s="24">
        <v>3800000</v>
      </c>
      <c r="F73" s="24">
        <v>-800000</v>
      </c>
      <c r="G73" s="25">
        <f t="shared" si="1"/>
        <v>3000000</v>
      </c>
    </row>
    <row r="74" spans="1:7" ht="30" customHeight="1" x14ac:dyDescent="0.15">
      <c r="A74" s="93"/>
      <c r="B74" s="93"/>
      <c r="C74" s="35" t="s">
        <v>61</v>
      </c>
      <c r="D74" s="23"/>
      <c r="E74" s="24"/>
      <c r="F74" s="24">
        <v>600000</v>
      </c>
      <c r="G74" s="25">
        <f t="shared" si="1"/>
        <v>600000</v>
      </c>
    </row>
    <row r="75" spans="1:7" ht="30" customHeight="1" x14ac:dyDescent="0.15">
      <c r="A75" s="93"/>
      <c r="B75" s="93"/>
      <c r="C75" s="35" t="s">
        <v>62</v>
      </c>
      <c r="D75" s="23"/>
      <c r="E75" s="24">
        <v>50000</v>
      </c>
      <c r="F75" s="24">
        <v>-20000</v>
      </c>
      <c r="G75" s="25">
        <f t="shared" si="1"/>
        <v>30000</v>
      </c>
    </row>
    <row r="76" spans="1:7" ht="30" customHeight="1" x14ac:dyDescent="0.15">
      <c r="A76" s="93"/>
      <c r="B76" s="93"/>
      <c r="C76" s="35" t="s">
        <v>63</v>
      </c>
      <c r="D76" s="23"/>
      <c r="E76" s="24">
        <v>2000000</v>
      </c>
      <c r="F76" s="24">
        <v>-100000</v>
      </c>
      <c r="G76" s="25">
        <f t="shared" si="1"/>
        <v>1900000</v>
      </c>
    </row>
    <row r="77" spans="1:7" ht="30" customHeight="1" x14ac:dyDescent="0.15">
      <c r="A77" s="93"/>
      <c r="B77" s="93"/>
      <c r="C77" s="35" t="s">
        <v>64</v>
      </c>
      <c r="D77" s="23"/>
      <c r="E77" s="24">
        <v>100000</v>
      </c>
      <c r="F77" s="24">
        <v>20000</v>
      </c>
      <c r="G77" s="25">
        <f t="shared" si="1"/>
        <v>120000</v>
      </c>
    </row>
    <row r="78" spans="1:7" ht="30" customHeight="1" x14ac:dyDescent="0.15">
      <c r="A78" s="93"/>
      <c r="B78" s="93"/>
      <c r="C78" s="35" t="s">
        <v>65</v>
      </c>
      <c r="D78" s="23"/>
      <c r="E78" s="24">
        <v>100000</v>
      </c>
      <c r="F78" s="24"/>
      <c r="G78" s="25">
        <f t="shared" si="1"/>
        <v>100000</v>
      </c>
    </row>
    <row r="79" spans="1:7" ht="30" customHeight="1" x14ac:dyDescent="0.15">
      <c r="A79" s="93"/>
      <c r="B79" s="93"/>
      <c r="C79" s="35" t="s">
        <v>46</v>
      </c>
      <c r="D79" s="23"/>
      <c r="E79" s="24">
        <v>1500000</v>
      </c>
      <c r="F79" s="24">
        <v>1100000</v>
      </c>
      <c r="G79" s="25">
        <f t="shared" si="1"/>
        <v>2600000</v>
      </c>
    </row>
    <row r="80" spans="1:7" ht="30" customHeight="1" x14ac:dyDescent="0.15">
      <c r="A80" s="93"/>
      <c r="B80" s="93"/>
      <c r="C80" s="35" t="s">
        <v>66</v>
      </c>
      <c r="D80" s="23"/>
      <c r="E80" s="24"/>
      <c r="F80" s="24">
        <v>0</v>
      </c>
      <c r="G80" s="25">
        <f t="shared" si="1"/>
        <v>0</v>
      </c>
    </row>
    <row r="81" spans="1:7" ht="30" customHeight="1" x14ac:dyDescent="0.15">
      <c r="A81" s="93"/>
      <c r="B81" s="93"/>
      <c r="C81" s="35" t="s">
        <v>67</v>
      </c>
      <c r="D81" s="23"/>
      <c r="E81" s="24">
        <v>2800000</v>
      </c>
      <c r="F81" s="24">
        <v>900000</v>
      </c>
      <c r="G81" s="25">
        <f t="shared" si="1"/>
        <v>3700000</v>
      </c>
    </row>
    <row r="82" spans="1:7" ht="30" customHeight="1" x14ac:dyDescent="0.15">
      <c r="A82" s="93"/>
      <c r="B82" s="93"/>
      <c r="C82" s="35" t="s">
        <v>68</v>
      </c>
      <c r="D82" s="23"/>
      <c r="E82" s="24">
        <v>300000</v>
      </c>
      <c r="F82" s="24">
        <f>SUM(F83)</f>
        <v>-50000</v>
      </c>
      <c r="G82" s="25">
        <f t="shared" si="1"/>
        <v>250000</v>
      </c>
    </row>
    <row r="83" spans="1:7" ht="30" customHeight="1" x14ac:dyDescent="0.15">
      <c r="A83" s="93"/>
      <c r="B83" s="93"/>
      <c r="C83" s="47" t="s">
        <v>69</v>
      </c>
      <c r="D83" s="38"/>
      <c r="E83" s="39">
        <v>300000</v>
      </c>
      <c r="F83" s="39">
        <v>-50000</v>
      </c>
      <c r="G83" s="40">
        <f t="shared" si="1"/>
        <v>250000</v>
      </c>
    </row>
    <row r="84" spans="1:7" ht="30" customHeight="1" x14ac:dyDescent="0.15">
      <c r="A84" s="93"/>
      <c r="B84" s="94"/>
      <c r="C84" s="34" t="s">
        <v>70</v>
      </c>
      <c r="D84" s="20"/>
      <c r="E84" s="21">
        <f>SUM(E24,E33,E57,E81,E82)</f>
        <v>421250000</v>
      </c>
      <c r="F84" s="21">
        <f>SUM(F24,F33,F57,F81,F82)</f>
        <v>-69727000</v>
      </c>
      <c r="G84" s="22">
        <f t="shared" si="1"/>
        <v>351523000</v>
      </c>
    </row>
    <row r="85" spans="1:7" ht="30" customHeight="1" x14ac:dyDescent="0.15">
      <c r="A85" s="94"/>
      <c r="B85" s="36"/>
      <c r="C85" s="33" t="s">
        <v>71</v>
      </c>
      <c r="D85" s="33"/>
      <c r="E85" s="26">
        <f>E23-E84</f>
        <v>-198647000</v>
      </c>
      <c r="F85" s="26">
        <f>F23-F84</f>
        <v>12564500</v>
      </c>
      <c r="G85" s="27">
        <f t="shared" si="1"/>
        <v>-186082500</v>
      </c>
    </row>
    <row r="86" spans="1:7" ht="30" customHeight="1" x14ac:dyDescent="0.15">
      <c r="A86" s="92" t="s">
        <v>125</v>
      </c>
      <c r="B86" s="92" t="s">
        <v>124</v>
      </c>
      <c r="C86" s="20" t="s">
        <v>72</v>
      </c>
      <c r="D86" s="20"/>
      <c r="E86" s="21">
        <f>SUM(E87:E88)</f>
        <v>0</v>
      </c>
      <c r="F86" s="21">
        <f>SUM(F87:F88)</f>
        <v>0</v>
      </c>
      <c r="G86" s="22">
        <f t="shared" si="1"/>
        <v>0</v>
      </c>
    </row>
    <row r="87" spans="1:7" ht="30" customHeight="1" x14ac:dyDescent="0.15">
      <c r="A87" s="93"/>
      <c r="B87" s="93"/>
      <c r="C87" s="23" t="s">
        <v>128</v>
      </c>
      <c r="D87" s="23"/>
      <c r="E87" s="24"/>
      <c r="F87" s="24"/>
      <c r="G87" s="25">
        <f t="shared" si="1"/>
        <v>0</v>
      </c>
    </row>
    <row r="88" spans="1:7" ht="30" customHeight="1" x14ac:dyDescent="0.15">
      <c r="A88" s="93"/>
      <c r="B88" s="93"/>
      <c r="C88" s="23" t="s">
        <v>73</v>
      </c>
      <c r="D88" s="23"/>
      <c r="E88" s="24"/>
      <c r="F88" s="24">
        <v>0</v>
      </c>
      <c r="G88" s="25">
        <f t="shared" si="1"/>
        <v>0</v>
      </c>
    </row>
    <row r="89" spans="1:7" ht="30" customHeight="1" x14ac:dyDescent="0.15">
      <c r="A89" s="93"/>
      <c r="B89" s="93"/>
      <c r="C89" s="23" t="s">
        <v>74</v>
      </c>
      <c r="D89" s="23"/>
      <c r="E89" s="24">
        <f>SUM(E90)</f>
        <v>0</v>
      </c>
      <c r="F89" s="24">
        <f>SUM(F90)</f>
        <v>0</v>
      </c>
      <c r="G89" s="25">
        <f t="shared" si="1"/>
        <v>0</v>
      </c>
    </row>
    <row r="90" spans="1:7" ht="30" customHeight="1" x14ac:dyDescent="0.15">
      <c r="A90" s="93"/>
      <c r="B90" s="93"/>
      <c r="C90" s="23" t="s">
        <v>75</v>
      </c>
      <c r="D90" s="23"/>
      <c r="E90" s="24"/>
      <c r="F90" s="24">
        <v>0</v>
      </c>
      <c r="G90" s="25">
        <f t="shared" si="1"/>
        <v>0</v>
      </c>
    </row>
    <row r="91" spans="1:7" ht="30" customHeight="1" x14ac:dyDescent="0.15">
      <c r="A91" s="93"/>
      <c r="B91" s="93"/>
      <c r="C91" s="23" t="s">
        <v>76</v>
      </c>
      <c r="D91" s="23"/>
      <c r="E91" s="24">
        <v>120000000</v>
      </c>
      <c r="F91" s="24">
        <v>-65000000</v>
      </c>
      <c r="G91" s="25">
        <f t="shared" si="1"/>
        <v>55000000</v>
      </c>
    </row>
    <row r="92" spans="1:7" ht="30" customHeight="1" x14ac:dyDescent="0.15">
      <c r="A92" s="93"/>
      <c r="B92" s="94"/>
      <c r="C92" s="32" t="s">
        <v>77</v>
      </c>
      <c r="D92" s="33"/>
      <c r="E92" s="26">
        <f>SUM(E86,E89,E91)</f>
        <v>120000000</v>
      </c>
      <c r="F92" s="26">
        <f>SUM(F86,F89,F91)</f>
        <v>-65000000</v>
      </c>
      <c r="G92" s="27">
        <f t="shared" si="1"/>
        <v>55000000</v>
      </c>
    </row>
    <row r="93" spans="1:7" ht="30" customHeight="1" x14ac:dyDescent="0.15">
      <c r="A93" s="93"/>
      <c r="B93" s="92" t="s">
        <v>123</v>
      </c>
      <c r="C93" s="20" t="s">
        <v>78</v>
      </c>
      <c r="D93" s="20"/>
      <c r="E93" s="21">
        <v>27000000</v>
      </c>
      <c r="F93" s="21">
        <v>2000000</v>
      </c>
      <c r="G93" s="22">
        <f t="shared" si="1"/>
        <v>29000000</v>
      </c>
    </row>
    <row r="94" spans="1:7" ht="30" customHeight="1" x14ac:dyDescent="0.15">
      <c r="A94" s="93"/>
      <c r="B94" s="93"/>
      <c r="C94" s="23" t="s">
        <v>79</v>
      </c>
      <c r="D94" s="23"/>
      <c r="E94" s="46">
        <f>SUM(E95:E99)</f>
        <v>30000000</v>
      </c>
      <c r="F94" s="46">
        <f>SUM(F95:F99)</f>
        <v>-10000000</v>
      </c>
      <c r="G94" s="25">
        <f t="shared" si="1"/>
        <v>20000000</v>
      </c>
    </row>
    <row r="95" spans="1:7" ht="30" customHeight="1" x14ac:dyDescent="0.15">
      <c r="A95" s="93"/>
      <c r="B95" s="93"/>
      <c r="C95" s="23" t="s">
        <v>80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3"/>
      <c r="B96" s="93"/>
      <c r="C96" s="23" t="s">
        <v>81</v>
      </c>
      <c r="D96" s="23"/>
      <c r="E96" s="24"/>
      <c r="F96" s="24">
        <v>0</v>
      </c>
      <c r="G96" s="25">
        <f t="shared" si="1"/>
        <v>0</v>
      </c>
    </row>
    <row r="97" spans="1:7" ht="30" customHeight="1" x14ac:dyDescent="0.15">
      <c r="A97" s="93"/>
      <c r="B97" s="93"/>
      <c r="C97" s="23" t="s">
        <v>82</v>
      </c>
      <c r="D97" s="23"/>
      <c r="E97" s="24"/>
      <c r="F97" s="24">
        <v>0</v>
      </c>
      <c r="G97" s="25">
        <f t="shared" si="1"/>
        <v>0</v>
      </c>
    </row>
    <row r="98" spans="1:7" ht="30" customHeight="1" x14ac:dyDescent="0.15">
      <c r="A98" s="93"/>
      <c r="B98" s="93"/>
      <c r="C98" s="23" t="s">
        <v>83</v>
      </c>
      <c r="D98" s="23"/>
      <c r="E98" s="24">
        <v>30000000</v>
      </c>
      <c r="F98" s="24">
        <v>-10000000</v>
      </c>
      <c r="G98" s="25">
        <f t="shared" si="1"/>
        <v>20000000</v>
      </c>
    </row>
    <row r="99" spans="1:7" ht="30" customHeight="1" x14ac:dyDescent="0.15">
      <c r="A99" s="93"/>
      <c r="B99" s="93"/>
      <c r="C99" s="23" t="s">
        <v>84</v>
      </c>
      <c r="D99" s="23"/>
      <c r="E99" s="24"/>
      <c r="F99" s="24"/>
      <c r="G99" s="25">
        <f t="shared" si="1"/>
        <v>0</v>
      </c>
    </row>
    <row r="100" spans="1:7" ht="30" customHeight="1" x14ac:dyDescent="0.15">
      <c r="A100" s="93"/>
      <c r="B100" s="93"/>
      <c r="C100" s="23" t="s">
        <v>129</v>
      </c>
      <c r="D100" s="23"/>
      <c r="E100" s="24"/>
      <c r="F100" s="24"/>
      <c r="G100" s="25">
        <f t="shared" si="1"/>
        <v>0</v>
      </c>
    </row>
    <row r="101" spans="1:7" ht="30" customHeight="1" x14ac:dyDescent="0.15">
      <c r="A101" s="93"/>
      <c r="B101" s="94"/>
      <c r="C101" s="33" t="s">
        <v>85</v>
      </c>
      <c r="D101" s="33"/>
      <c r="E101" s="26">
        <f>SUM(E93,E94,E100)</f>
        <v>57000000</v>
      </c>
      <c r="F101" s="26">
        <f>SUM(F93,F94,F100)</f>
        <v>-8000000</v>
      </c>
      <c r="G101" s="27">
        <f t="shared" si="1"/>
        <v>49000000</v>
      </c>
    </row>
    <row r="102" spans="1:7" ht="42" customHeight="1" x14ac:dyDescent="0.15">
      <c r="A102" s="37"/>
      <c r="B102" s="36"/>
      <c r="C102" s="38" t="s">
        <v>86</v>
      </c>
      <c r="D102" s="38"/>
      <c r="E102" s="39">
        <f>E92-E101</f>
        <v>63000000</v>
      </c>
      <c r="F102" s="39">
        <f>F92-F101</f>
        <v>-57000000</v>
      </c>
      <c r="G102" s="40">
        <f t="shared" si="1"/>
        <v>6000000</v>
      </c>
    </row>
    <row r="103" spans="1:7" ht="30" customHeight="1" x14ac:dyDescent="0.15">
      <c r="A103" s="92" t="s">
        <v>126</v>
      </c>
      <c r="B103" s="92" t="s">
        <v>124</v>
      </c>
      <c r="C103" s="34" t="s">
        <v>137</v>
      </c>
      <c r="D103" s="20"/>
      <c r="E103" s="21"/>
      <c r="F103" s="21">
        <v>60000000</v>
      </c>
      <c r="G103" s="22">
        <f t="shared" si="1"/>
        <v>60000000</v>
      </c>
    </row>
    <row r="104" spans="1:7" ht="30" customHeight="1" x14ac:dyDescent="0.15">
      <c r="A104" s="93"/>
      <c r="B104" s="93"/>
      <c r="C104" s="23" t="s">
        <v>87</v>
      </c>
      <c r="D104" s="23"/>
      <c r="E104" s="46">
        <f>SUM(E105:E106)</f>
        <v>143300000</v>
      </c>
      <c r="F104" s="46">
        <f>SUM(F105:F106)</f>
        <v>0</v>
      </c>
      <c r="G104" s="25">
        <f t="shared" si="1"/>
        <v>143300000</v>
      </c>
    </row>
    <row r="105" spans="1:7" ht="30" customHeight="1" x14ac:dyDescent="0.15">
      <c r="A105" s="93"/>
      <c r="B105" s="93"/>
      <c r="C105" s="23" t="s">
        <v>88</v>
      </c>
      <c r="D105" s="23"/>
      <c r="E105" s="24">
        <v>300000</v>
      </c>
      <c r="F105" s="24"/>
      <c r="G105" s="25">
        <f t="shared" si="1"/>
        <v>300000</v>
      </c>
    </row>
    <row r="106" spans="1:7" ht="30" customHeight="1" x14ac:dyDescent="0.15">
      <c r="A106" s="93"/>
      <c r="B106" s="93"/>
      <c r="C106" s="23" t="s">
        <v>138</v>
      </c>
      <c r="D106" s="23"/>
      <c r="E106" s="24">
        <v>143000000</v>
      </c>
      <c r="F106" s="24"/>
      <c r="G106" s="25">
        <f t="shared" si="1"/>
        <v>143000000</v>
      </c>
    </row>
    <row r="107" spans="1:7" ht="30" customHeight="1" x14ac:dyDescent="0.15">
      <c r="A107" s="93"/>
      <c r="B107" s="93"/>
      <c r="C107" s="23" t="s">
        <v>106</v>
      </c>
      <c r="D107" s="23"/>
      <c r="E107" s="46"/>
      <c r="F107" s="24"/>
      <c r="G107" s="25">
        <f t="shared" si="1"/>
        <v>0</v>
      </c>
    </row>
    <row r="108" spans="1:7" ht="30" customHeight="1" x14ac:dyDescent="0.15">
      <c r="A108" s="93"/>
      <c r="B108" s="93"/>
      <c r="C108" s="23" t="s">
        <v>89</v>
      </c>
      <c r="D108" s="23"/>
      <c r="E108" s="46">
        <f>SUM(E109)</f>
        <v>0</v>
      </c>
      <c r="F108" s="46">
        <f>SUM(F109)</f>
        <v>0</v>
      </c>
      <c r="G108" s="25">
        <f t="shared" si="1"/>
        <v>0</v>
      </c>
    </row>
    <row r="109" spans="1:7" ht="30" customHeight="1" x14ac:dyDescent="0.15">
      <c r="A109" s="93"/>
      <c r="B109" s="93"/>
      <c r="C109" s="23" t="s">
        <v>90</v>
      </c>
      <c r="D109" s="23"/>
      <c r="E109" s="24"/>
      <c r="F109" s="24">
        <v>0</v>
      </c>
      <c r="G109" s="25">
        <f t="shared" si="1"/>
        <v>0</v>
      </c>
    </row>
    <row r="110" spans="1:7" ht="30" customHeight="1" x14ac:dyDescent="0.15">
      <c r="A110" s="93"/>
      <c r="B110" s="94"/>
      <c r="C110" s="33" t="s">
        <v>91</v>
      </c>
      <c r="D110" s="33"/>
      <c r="E110" s="26">
        <f>SUM(E103,E104,E107,E108)</f>
        <v>143300000</v>
      </c>
      <c r="F110" s="26">
        <f>SUM(F103,F104,F107,F108)</f>
        <v>60000000</v>
      </c>
      <c r="G110" s="27">
        <f t="shared" si="1"/>
        <v>203300000</v>
      </c>
    </row>
    <row r="111" spans="1:7" ht="30" customHeight="1" x14ac:dyDescent="0.15">
      <c r="A111" s="93"/>
      <c r="B111" s="92" t="s">
        <v>123</v>
      </c>
      <c r="C111" s="20" t="s">
        <v>92</v>
      </c>
      <c r="D111" s="20"/>
      <c r="E111" s="45">
        <f>SUM(E112:E113)</f>
        <v>1000000</v>
      </c>
      <c r="F111" s="45">
        <f>SUM(F112:F113)</f>
        <v>-200000</v>
      </c>
      <c r="G111" s="22">
        <f t="shared" si="1"/>
        <v>800000</v>
      </c>
    </row>
    <row r="112" spans="1:7" ht="30" customHeight="1" x14ac:dyDescent="0.15">
      <c r="A112" s="93"/>
      <c r="B112" s="93"/>
      <c r="C112" s="23" t="s">
        <v>93</v>
      </c>
      <c r="D112" s="23"/>
      <c r="E112" s="24">
        <v>1000000</v>
      </c>
      <c r="F112" s="24">
        <v>-200000</v>
      </c>
      <c r="G112" s="25">
        <f t="shared" ref="G112" si="2">SUM(E112:F112)</f>
        <v>800000</v>
      </c>
    </row>
    <row r="113" spans="1:7" ht="30" customHeight="1" x14ac:dyDescent="0.15">
      <c r="A113" s="93"/>
      <c r="B113" s="93"/>
      <c r="C113" s="23" t="s">
        <v>131</v>
      </c>
      <c r="D113" s="23"/>
      <c r="E113" s="24"/>
      <c r="F113" s="24"/>
      <c r="G113" s="25">
        <f t="shared" si="1"/>
        <v>0</v>
      </c>
    </row>
    <row r="114" spans="1:7" ht="30" customHeight="1" x14ac:dyDescent="0.15">
      <c r="A114" s="93"/>
      <c r="B114" s="93"/>
      <c r="C114" s="23" t="s">
        <v>94</v>
      </c>
      <c r="D114" s="23"/>
      <c r="E114" s="46"/>
      <c r="F114" s="24"/>
      <c r="G114" s="25">
        <f t="shared" si="1"/>
        <v>0</v>
      </c>
    </row>
    <row r="115" spans="1:7" ht="30" customHeight="1" x14ac:dyDescent="0.15">
      <c r="A115" s="93"/>
      <c r="B115" s="93"/>
      <c r="C115" s="23" t="s">
        <v>95</v>
      </c>
      <c r="D115" s="23"/>
      <c r="E115" s="46">
        <f>SUM(E116)</f>
        <v>0</v>
      </c>
      <c r="F115" s="46">
        <f>SUM(F116)</f>
        <v>0</v>
      </c>
      <c r="G115" s="25">
        <f t="shared" si="1"/>
        <v>0</v>
      </c>
    </row>
    <row r="116" spans="1:7" ht="30" customHeight="1" x14ac:dyDescent="0.15">
      <c r="A116" s="93"/>
      <c r="B116" s="93"/>
      <c r="C116" s="23" t="s">
        <v>96</v>
      </c>
      <c r="D116" s="23"/>
      <c r="E116" s="24"/>
      <c r="F116" s="24"/>
      <c r="G116" s="25">
        <f t="shared" si="1"/>
        <v>0</v>
      </c>
    </row>
    <row r="117" spans="1:7" ht="30" customHeight="1" x14ac:dyDescent="0.15">
      <c r="A117" s="93"/>
      <c r="B117" s="94"/>
      <c r="C117" s="33" t="s">
        <v>97</v>
      </c>
      <c r="D117" s="33"/>
      <c r="E117" s="26">
        <f>SUM(E111,E114,E115)</f>
        <v>1000000</v>
      </c>
      <c r="F117" s="26">
        <f>SUM(F111,F114,F115)</f>
        <v>-200000</v>
      </c>
      <c r="G117" s="27">
        <f t="shared" si="1"/>
        <v>800000</v>
      </c>
    </row>
    <row r="118" spans="1:7" ht="30" customHeight="1" x14ac:dyDescent="0.15">
      <c r="A118" s="94"/>
      <c r="B118" s="89" t="s">
        <v>98</v>
      </c>
      <c r="C118" s="90"/>
      <c r="D118" s="91"/>
      <c r="E118" s="26">
        <f>E110-E117</f>
        <v>142300000</v>
      </c>
      <c r="F118" s="26">
        <f>F110-F117</f>
        <v>60200000</v>
      </c>
      <c r="G118" s="27">
        <f t="shared" si="1"/>
        <v>202500000</v>
      </c>
    </row>
    <row r="119" spans="1:7" ht="48" customHeight="1" x14ac:dyDescent="0.15">
      <c r="A119" s="41"/>
      <c r="B119" s="42"/>
      <c r="C119" s="20" t="s">
        <v>99</v>
      </c>
      <c r="D119" s="20"/>
      <c r="E119" s="21"/>
      <c r="F119" s="21">
        <v>0</v>
      </c>
      <c r="G119" s="22">
        <f t="shared" si="1"/>
        <v>0</v>
      </c>
    </row>
    <row r="120" spans="1:7" ht="30" customHeight="1" x14ac:dyDescent="0.15">
      <c r="A120" s="89" t="s">
        <v>100</v>
      </c>
      <c r="B120" s="90"/>
      <c r="C120" s="90"/>
      <c r="D120" s="91"/>
      <c r="E120" s="26">
        <f>E85+E102+E118-E119</f>
        <v>6653000</v>
      </c>
      <c r="F120" s="26">
        <f>F85+F102+F118-F119</f>
        <v>15764500</v>
      </c>
      <c r="G120" s="27">
        <f t="shared" si="1"/>
        <v>22417500</v>
      </c>
    </row>
    <row r="121" spans="1:7" ht="30" customHeight="1" x14ac:dyDescent="0.15">
      <c r="A121" s="43"/>
      <c r="B121" s="43"/>
      <c r="C121" s="43"/>
      <c r="D121" s="43"/>
      <c r="E121" s="23"/>
      <c r="F121" s="23"/>
      <c r="G121" s="44"/>
    </row>
    <row r="122" spans="1:7" ht="30" customHeight="1" x14ac:dyDescent="0.15">
      <c r="A122" s="89" t="s">
        <v>101</v>
      </c>
      <c r="B122" s="90"/>
      <c r="C122" s="90"/>
      <c r="D122" s="91"/>
      <c r="E122" s="26">
        <v>50402241</v>
      </c>
      <c r="F122" s="26"/>
      <c r="G122" s="27">
        <f t="shared" ref="G122" si="3">E122-F122</f>
        <v>50402241</v>
      </c>
    </row>
    <row r="123" spans="1:7" ht="30" customHeight="1" x14ac:dyDescent="0.15">
      <c r="A123" s="89" t="s">
        <v>102</v>
      </c>
      <c r="B123" s="90"/>
      <c r="C123" s="90"/>
      <c r="D123" s="91"/>
      <c r="E123" s="26">
        <f>E120+E122</f>
        <v>57055241</v>
      </c>
      <c r="F123" s="26">
        <f>F120+F122</f>
        <v>15764500</v>
      </c>
      <c r="G123" s="27">
        <f>SUM(E123:F123)</f>
        <v>72819741</v>
      </c>
    </row>
  </sheetData>
  <mergeCells count="17">
    <mergeCell ref="A1:G1"/>
    <mergeCell ref="A2:G2"/>
    <mergeCell ref="A86:A101"/>
    <mergeCell ref="B86:B92"/>
    <mergeCell ref="B93:B101"/>
    <mergeCell ref="A123:D123"/>
    <mergeCell ref="A122:D122"/>
    <mergeCell ref="A4:D4"/>
    <mergeCell ref="A5:A85"/>
    <mergeCell ref="B5:B23"/>
    <mergeCell ref="C23:D23"/>
    <mergeCell ref="B24:B84"/>
    <mergeCell ref="B111:B117"/>
    <mergeCell ref="B118:D118"/>
    <mergeCell ref="A120:D120"/>
    <mergeCell ref="A103:A118"/>
    <mergeCell ref="B103:B110"/>
  </mergeCells>
  <phoneticPr fontId="2"/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r:id="rId1"/>
  <headerFooter>
    <oddHeader>&amp;R&amp;18資料１－５</oddHeader>
    <oddFooter>&amp;R&amp;P頁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3"/>
  <sheetViews>
    <sheetView tabSelected="1" view="pageLayout" zoomScaleNormal="100" workbookViewId="0">
      <selection activeCell="G7" sqref="G7"/>
    </sheetView>
  </sheetViews>
  <sheetFormatPr defaultColWidth="9" defaultRowHeight="30" customHeight="1" x14ac:dyDescent="0.15"/>
  <cols>
    <col min="1" max="2" width="4.625" style="1" customWidth="1"/>
    <col min="3" max="3" width="25.625" style="1" customWidth="1"/>
    <col min="4" max="4" width="9" style="1" customWidth="1"/>
    <col min="5" max="6" width="18.625" style="1" customWidth="1"/>
    <col min="7" max="7" width="18.625" style="2" customWidth="1"/>
    <col min="8" max="8" width="19.75" style="1" customWidth="1"/>
    <col min="9" max="16384" width="9" style="1"/>
  </cols>
  <sheetData>
    <row r="1" spans="1:7" s="3" customFormat="1" ht="30" customHeight="1" x14ac:dyDescent="0.15">
      <c r="A1" s="80" t="s">
        <v>111</v>
      </c>
      <c r="B1" s="81"/>
      <c r="C1" s="81"/>
      <c r="D1" s="81"/>
      <c r="E1" s="81"/>
      <c r="F1" s="81"/>
      <c r="G1" s="81"/>
    </row>
    <row r="2" spans="1:7" s="3" customFormat="1" ht="17.25" customHeight="1" x14ac:dyDescent="0.15">
      <c r="A2" s="82" t="str">
        <f>全体!A2</f>
        <v>(自　令和2年4月1日　　至　令和3年3月31日)</v>
      </c>
      <c r="B2" s="82"/>
      <c r="C2" s="82"/>
      <c r="D2" s="82"/>
      <c r="E2" s="82"/>
      <c r="F2" s="82"/>
      <c r="G2" s="82"/>
    </row>
    <row r="3" spans="1:7" s="3" customFormat="1" ht="30" customHeight="1" x14ac:dyDescent="0.15">
      <c r="A3" s="3" t="s">
        <v>112</v>
      </c>
      <c r="C3" s="4"/>
      <c r="D3" s="4"/>
      <c r="E3" s="1"/>
      <c r="F3" s="1"/>
      <c r="G3" s="76" t="s">
        <v>127</v>
      </c>
    </row>
    <row r="4" spans="1:7" ht="30" customHeight="1" x14ac:dyDescent="0.15">
      <c r="A4" s="89" t="s">
        <v>105</v>
      </c>
      <c r="B4" s="90"/>
      <c r="C4" s="90"/>
      <c r="D4" s="91"/>
      <c r="E4" s="19" t="s">
        <v>120</v>
      </c>
      <c r="F4" s="19" t="s">
        <v>117</v>
      </c>
      <c r="G4" s="19" t="s">
        <v>118</v>
      </c>
    </row>
    <row r="5" spans="1:7" ht="30" customHeight="1" x14ac:dyDescent="0.15">
      <c r="A5" s="92" t="s">
        <v>104</v>
      </c>
      <c r="B5" s="92" t="s">
        <v>122</v>
      </c>
      <c r="C5" s="20" t="s">
        <v>0</v>
      </c>
      <c r="D5" s="20"/>
      <c r="E5" s="45">
        <f>SUM(E6,E7,E10,E11,E12)</f>
        <v>211000000</v>
      </c>
      <c r="F5" s="45">
        <f>SUM(F6,F7,F10,F11,F12)</f>
        <v>19040000</v>
      </c>
      <c r="G5" s="22">
        <f>SUM(E5:F5)</f>
        <v>230040000</v>
      </c>
    </row>
    <row r="6" spans="1:7" ht="30" customHeight="1" x14ac:dyDescent="0.15">
      <c r="A6" s="93"/>
      <c r="B6" s="93"/>
      <c r="C6" s="23" t="s">
        <v>1</v>
      </c>
      <c r="D6" s="23"/>
      <c r="E6" s="24">
        <v>211000000</v>
      </c>
      <c r="F6" s="24">
        <v>16000000</v>
      </c>
      <c r="G6" s="25">
        <f t="shared" ref="G6:G70" si="0">SUM(E6:F6)</f>
        <v>227000000</v>
      </c>
    </row>
    <row r="7" spans="1:7" ht="30" customHeight="1" x14ac:dyDescent="0.15">
      <c r="A7" s="93"/>
      <c r="B7" s="93"/>
      <c r="C7" s="23" t="s">
        <v>2</v>
      </c>
      <c r="D7" s="23"/>
      <c r="E7" s="46">
        <f>SUM(E8,E9)</f>
        <v>0</v>
      </c>
      <c r="F7" s="46">
        <f>SUM(F8,F9)</f>
        <v>0</v>
      </c>
      <c r="G7" s="25">
        <f t="shared" si="0"/>
        <v>0</v>
      </c>
    </row>
    <row r="8" spans="1:7" ht="30" customHeight="1" x14ac:dyDescent="0.15">
      <c r="A8" s="93"/>
      <c r="B8" s="93"/>
      <c r="C8" s="23" t="s">
        <v>3</v>
      </c>
      <c r="D8" s="23"/>
      <c r="E8" s="24"/>
      <c r="F8" s="24"/>
      <c r="G8" s="25">
        <f t="shared" si="0"/>
        <v>0</v>
      </c>
    </row>
    <row r="9" spans="1:7" ht="30" customHeight="1" x14ac:dyDescent="0.15">
      <c r="A9" s="93"/>
      <c r="B9" s="93"/>
      <c r="C9" s="23" t="s">
        <v>4</v>
      </c>
      <c r="D9" s="23"/>
      <c r="E9" s="24"/>
      <c r="F9" s="24"/>
      <c r="G9" s="25">
        <f t="shared" si="0"/>
        <v>0</v>
      </c>
    </row>
    <row r="10" spans="1:7" ht="30" customHeight="1" x14ac:dyDescent="0.15">
      <c r="A10" s="93"/>
      <c r="B10" s="93"/>
      <c r="C10" s="23" t="s">
        <v>5</v>
      </c>
      <c r="D10" s="23"/>
      <c r="E10" s="24">
        <v>0</v>
      </c>
      <c r="F10" s="24">
        <v>0</v>
      </c>
      <c r="G10" s="25">
        <f t="shared" si="0"/>
        <v>0</v>
      </c>
    </row>
    <row r="11" spans="1:7" ht="30" customHeight="1" x14ac:dyDescent="0.15">
      <c r="A11" s="93"/>
      <c r="B11" s="93"/>
      <c r="C11" s="23" t="s">
        <v>6</v>
      </c>
      <c r="D11" s="23"/>
      <c r="E11" s="24">
        <v>0</v>
      </c>
      <c r="F11" s="24">
        <v>0</v>
      </c>
      <c r="G11" s="25">
        <f t="shared" si="0"/>
        <v>0</v>
      </c>
    </row>
    <row r="12" spans="1:7" ht="30" customHeight="1" x14ac:dyDescent="0.15">
      <c r="A12" s="93"/>
      <c r="B12" s="93"/>
      <c r="C12" s="23" t="s">
        <v>7</v>
      </c>
      <c r="D12" s="23"/>
      <c r="E12" s="24">
        <v>0</v>
      </c>
      <c r="F12" s="24">
        <v>3040000</v>
      </c>
      <c r="G12" s="25">
        <f t="shared" si="0"/>
        <v>3040000</v>
      </c>
    </row>
    <row r="13" spans="1:7" ht="30" customHeight="1" x14ac:dyDescent="0.15">
      <c r="A13" s="93"/>
      <c r="B13" s="93"/>
      <c r="C13" s="23" t="s">
        <v>8</v>
      </c>
      <c r="D13" s="23"/>
      <c r="E13" s="46">
        <f>SUM(E14)</f>
        <v>0</v>
      </c>
      <c r="F13" s="46">
        <f>SUM(F14)</f>
        <v>0</v>
      </c>
      <c r="G13" s="25">
        <f t="shared" si="0"/>
        <v>0</v>
      </c>
    </row>
    <row r="14" spans="1:7" ht="30" customHeight="1" x14ac:dyDescent="0.15">
      <c r="A14" s="93"/>
      <c r="B14" s="93"/>
      <c r="C14" s="23" t="s">
        <v>9</v>
      </c>
      <c r="D14" s="23"/>
      <c r="E14" s="24"/>
      <c r="F14" s="24">
        <v>0</v>
      </c>
      <c r="G14" s="25">
        <f t="shared" si="0"/>
        <v>0</v>
      </c>
    </row>
    <row r="15" spans="1:7" ht="30" customHeight="1" x14ac:dyDescent="0.15">
      <c r="A15" s="93"/>
      <c r="B15" s="93"/>
      <c r="C15" s="23" t="s">
        <v>10</v>
      </c>
      <c r="D15" s="23"/>
      <c r="E15" s="46">
        <f>SUM(E16)</f>
        <v>0</v>
      </c>
      <c r="F15" s="46">
        <f>SUM(F16)</f>
        <v>7000</v>
      </c>
      <c r="G15" s="25">
        <f t="shared" si="0"/>
        <v>7000</v>
      </c>
    </row>
    <row r="16" spans="1:7" ht="30" customHeight="1" x14ac:dyDescent="0.15">
      <c r="A16" s="93"/>
      <c r="B16" s="93"/>
      <c r="C16" s="23" t="s">
        <v>7</v>
      </c>
      <c r="D16" s="23"/>
      <c r="E16" s="24"/>
      <c r="F16" s="24">
        <v>7000</v>
      </c>
      <c r="G16" s="25">
        <f t="shared" si="0"/>
        <v>7000</v>
      </c>
    </row>
    <row r="17" spans="1:7" ht="30" customHeight="1" x14ac:dyDescent="0.15">
      <c r="A17" s="93"/>
      <c r="B17" s="93"/>
      <c r="C17" s="23" t="s">
        <v>11</v>
      </c>
      <c r="D17" s="23"/>
      <c r="E17" s="46">
        <v>0</v>
      </c>
      <c r="F17" s="24">
        <v>0</v>
      </c>
      <c r="G17" s="25">
        <f t="shared" si="0"/>
        <v>0</v>
      </c>
    </row>
    <row r="18" spans="1:7" ht="30" customHeight="1" x14ac:dyDescent="0.15">
      <c r="A18" s="93"/>
      <c r="B18" s="93"/>
      <c r="C18" s="23" t="s">
        <v>109</v>
      </c>
      <c r="D18" s="23"/>
      <c r="E18" s="46">
        <v>0</v>
      </c>
      <c r="F18" s="24">
        <v>0</v>
      </c>
      <c r="G18" s="25">
        <f t="shared" si="0"/>
        <v>0</v>
      </c>
    </row>
    <row r="19" spans="1:7" ht="30" customHeight="1" x14ac:dyDescent="0.15">
      <c r="A19" s="93"/>
      <c r="B19" s="93"/>
      <c r="C19" s="23" t="s">
        <v>12</v>
      </c>
      <c r="D19" s="23"/>
      <c r="E19" s="46"/>
      <c r="F19" s="24">
        <v>0</v>
      </c>
      <c r="G19" s="25">
        <f t="shared" si="0"/>
        <v>0</v>
      </c>
    </row>
    <row r="20" spans="1:7" ht="30" customHeight="1" x14ac:dyDescent="0.15">
      <c r="A20" s="93"/>
      <c r="B20" s="93"/>
      <c r="C20" s="23" t="s">
        <v>13</v>
      </c>
      <c r="D20" s="23"/>
      <c r="E20" s="46">
        <f>SUM(E21:E22)</f>
        <v>100000</v>
      </c>
      <c r="F20" s="46">
        <f>SUM(F21:F22)</f>
        <v>780000</v>
      </c>
      <c r="G20" s="25">
        <f t="shared" si="0"/>
        <v>880000</v>
      </c>
    </row>
    <row r="21" spans="1:7" ht="30" customHeight="1" x14ac:dyDescent="0.15">
      <c r="A21" s="93"/>
      <c r="B21" s="93"/>
      <c r="C21" s="23" t="s">
        <v>130</v>
      </c>
      <c r="D21" s="23"/>
      <c r="E21" s="78">
        <v>50000</v>
      </c>
      <c r="F21" s="78">
        <v>680000</v>
      </c>
      <c r="G21" s="25">
        <f t="shared" si="0"/>
        <v>730000</v>
      </c>
    </row>
    <row r="22" spans="1:7" ht="30" customHeight="1" x14ac:dyDescent="0.15">
      <c r="A22" s="93"/>
      <c r="B22" s="93"/>
      <c r="C22" s="23" t="s">
        <v>14</v>
      </c>
      <c r="D22" s="23"/>
      <c r="E22" s="24">
        <v>50000</v>
      </c>
      <c r="F22" s="24">
        <v>100000</v>
      </c>
      <c r="G22" s="25">
        <f t="shared" si="0"/>
        <v>150000</v>
      </c>
    </row>
    <row r="23" spans="1:7" ht="30" customHeight="1" x14ac:dyDescent="0.15">
      <c r="A23" s="93"/>
      <c r="B23" s="94"/>
      <c r="C23" s="89" t="s">
        <v>103</v>
      </c>
      <c r="D23" s="91"/>
      <c r="E23" s="26">
        <f>SUM(E5,,E13,E15,E17,E18,E19,E20)</f>
        <v>211100000</v>
      </c>
      <c r="F23" s="26">
        <f>SUM(F5,,F13,F15,F17,F18,F19,F20)</f>
        <v>19827000</v>
      </c>
      <c r="G23" s="27">
        <f t="shared" si="0"/>
        <v>230927000</v>
      </c>
    </row>
    <row r="24" spans="1:7" ht="30" customHeight="1" x14ac:dyDescent="0.15">
      <c r="A24" s="93"/>
      <c r="B24" s="92" t="s">
        <v>123</v>
      </c>
      <c r="C24" s="72" t="s">
        <v>15</v>
      </c>
      <c r="D24" s="73"/>
      <c r="E24" s="51">
        <f>SUM(E25:E32)</f>
        <v>150300000</v>
      </c>
      <c r="F24" s="51">
        <f>SUM(F25:F32)</f>
        <v>21220000</v>
      </c>
      <c r="G24" s="74">
        <f t="shared" si="0"/>
        <v>171520000</v>
      </c>
    </row>
    <row r="25" spans="1:7" s="61" customFormat="1" ht="30" customHeight="1" x14ac:dyDescent="0.15">
      <c r="A25" s="93"/>
      <c r="B25" s="93"/>
      <c r="C25" s="58" t="s">
        <v>108</v>
      </c>
      <c r="D25" s="59"/>
      <c r="E25" s="48"/>
      <c r="F25" s="48">
        <v>0</v>
      </c>
      <c r="G25" s="25">
        <f t="shared" si="0"/>
        <v>0</v>
      </c>
    </row>
    <row r="26" spans="1:7" ht="30" customHeight="1" x14ac:dyDescent="0.15">
      <c r="A26" s="93"/>
      <c r="B26" s="93"/>
      <c r="C26" s="35" t="s">
        <v>17</v>
      </c>
      <c r="D26" s="23"/>
      <c r="E26" s="24">
        <v>100000000</v>
      </c>
      <c r="F26" s="24"/>
      <c r="G26" s="25">
        <f t="shared" si="0"/>
        <v>100000000</v>
      </c>
    </row>
    <row r="27" spans="1:7" ht="30" customHeight="1" x14ac:dyDescent="0.15">
      <c r="A27" s="93"/>
      <c r="B27" s="93"/>
      <c r="C27" s="35" t="s">
        <v>18</v>
      </c>
      <c r="D27" s="23"/>
      <c r="E27" s="24">
        <v>13000000</v>
      </c>
      <c r="F27" s="24">
        <v>-180000</v>
      </c>
      <c r="G27" s="25">
        <f t="shared" si="0"/>
        <v>12820000</v>
      </c>
    </row>
    <row r="28" spans="1:7" ht="30" customHeight="1" x14ac:dyDescent="0.15">
      <c r="A28" s="93"/>
      <c r="B28" s="93"/>
      <c r="C28" s="35" t="s">
        <v>19</v>
      </c>
      <c r="D28" s="23"/>
      <c r="E28" s="24">
        <v>3300000</v>
      </c>
      <c r="F28" s="24"/>
      <c r="G28" s="25">
        <f t="shared" si="0"/>
        <v>3300000</v>
      </c>
    </row>
    <row r="29" spans="1:7" ht="30" customHeight="1" x14ac:dyDescent="0.15">
      <c r="A29" s="93"/>
      <c r="B29" s="93"/>
      <c r="C29" s="35" t="s">
        <v>20</v>
      </c>
      <c r="D29" s="23"/>
      <c r="E29" s="24">
        <v>0</v>
      </c>
      <c r="F29" s="24"/>
      <c r="G29" s="25">
        <f t="shared" si="0"/>
        <v>0</v>
      </c>
    </row>
    <row r="30" spans="1:7" ht="30" customHeight="1" x14ac:dyDescent="0.15">
      <c r="A30" s="93"/>
      <c r="B30" s="93"/>
      <c r="C30" s="35" t="s">
        <v>21</v>
      </c>
      <c r="D30" s="23"/>
      <c r="E30" s="24">
        <v>20000000</v>
      </c>
      <c r="F30" s="24">
        <v>20000000</v>
      </c>
      <c r="G30" s="25">
        <f t="shared" si="0"/>
        <v>40000000</v>
      </c>
    </row>
    <row r="31" spans="1:7" ht="30" customHeight="1" x14ac:dyDescent="0.15">
      <c r="A31" s="93"/>
      <c r="B31" s="93"/>
      <c r="C31" s="35" t="s">
        <v>22</v>
      </c>
      <c r="D31" s="23"/>
      <c r="E31" s="24">
        <v>2000000</v>
      </c>
      <c r="F31" s="24">
        <v>400000</v>
      </c>
      <c r="G31" s="25">
        <f t="shared" si="0"/>
        <v>2400000</v>
      </c>
    </row>
    <row r="32" spans="1:7" ht="30" customHeight="1" x14ac:dyDescent="0.15">
      <c r="A32" s="93"/>
      <c r="B32" s="93"/>
      <c r="C32" s="35" t="s">
        <v>23</v>
      </c>
      <c r="D32" s="23"/>
      <c r="E32" s="24">
        <v>12000000</v>
      </c>
      <c r="F32" s="24">
        <v>1000000</v>
      </c>
      <c r="G32" s="25">
        <f t="shared" si="0"/>
        <v>13000000</v>
      </c>
    </row>
    <row r="33" spans="1:7" ht="30" customHeight="1" x14ac:dyDescent="0.15">
      <c r="A33" s="93"/>
      <c r="B33" s="93"/>
      <c r="C33" s="69" t="s">
        <v>24</v>
      </c>
      <c r="D33" s="70"/>
      <c r="E33" s="54">
        <f>SUM(E34:E56)</f>
        <v>30530000</v>
      </c>
      <c r="F33" s="54">
        <f>SUM(F34:F56)</f>
        <v>-1770000</v>
      </c>
      <c r="G33" s="77">
        <f t="shared" si="0"/>
        <v>28760000</v>
      </c>
    </row>
    <row r="34" spans="1:7" ht="30" customHeight="1" x14ac:dyDescent="0.15">
      <c r="A34" s="93"/>
      <c r="B34" s="93"/>
      <c r="C34" s="35" t="s">
        <v>25</v>
      </c>
      <c r="D34" s="23"/>
      <c r="E34" s="24">
        <v>17500000</v>
      </c>
      <c r="F34" s="24">
        <v>-2500000</v>
      </c>
      <c r="G34" s="25">
        <f t="shared" si="0"/>
        <v>15000000</v>
      </c>
    </row>
    <row r="35" spans="1:7" ht="30" customHeight="1" x14ac:dyDescent="0.15">
      <c r="A35" s="93"/>
      <c r="B35" s="93"/>
      <c r="C35" s="35" t="s">
        <v>26</v>
      </c>
      <c r="D35" s="23"/>
      <c r="E35" s="24">
        <v>6000000</v>
      </c>
      <c r="F35" s="24">
        <v>600000</v>
      </c>
      <c r="G35" s="25">
        <f t="shared" si="0"/>
        <v>6600000</v>
      </c>
    </row>
    <row r="36" spans="1:7" ht="30" customHeight="1" x14ac:dyDescent="0.15">
      <c r="A36" s="93"/>
      <c r="B36" s="93"/>
      <c r="C36" s="35" t="s">
        <v>27</v>
      </c>
      <c r="D36" s="23"/>
      <c r="E36" s="24">
        <v>1000000</v>
      </c>
      <c r="F36" s="24">
        <v>100000</v>
      </c>
      <c r="G36" s="25">
        <f t="shared" si="0"/>
        <v>1100000</v>
      </c>
    </row>
    <row r="37" spans="1:7" ht="30" customHeight="1" x14ac:dyDescent="0.15">
      <c r="A37" s="93"/>
      <c r="B37" s="93"/>
      <c r="C37" s="35" t="s">
        <v>28</v>
      </c>
      <c r="D37" s="23"/>
      <c r="E37" s="24">
        <v>90000</v>
      </c>
      <c r="F37" s="24">
        <v>50000</v>
      </c>
      <c r="G37" s="25">
        <f t="shared" si="0"/>
        <v>140000</v>
      </c>
    </row>
    <row r="38" spans="1:7" ht="30" customHeight="1" x14ac:dyDescent="0.15">
      <c r="A38" s="93"/>
      <c r="B38" s="93"/>
      <c r="C38" s="35" t="s">
        <v>29</v>
      </c>
      <c r="D38" s="23"/>
      <c r="E38" s="24">
        <v>1200000</v>
      </c>
      <c r="F38" s="24">
        <v>-200000</v>
      </c>
      <c r="G38" s="25">
        <f t="shared" si="0"/>
        <v>1000000</v>
      </c>
    </row>
    <row r="39" spans="1:7" ht="30" customHeight="1" x14ac:dyDescent="0.15">
      <c r="A39" s="93"/>
      <c r="B39" s="93"/>
      <c r="C39" s="35" t="s">
        <v>30</v>
      </c>
      <c r="D39" s="23"/>
      <c r="E39" s="24">
        <v>1200000</v>
      </c>
      <c r="F39" s="24"/>
      <c r="G39" s="25">
        <f t="shared" si="0"/>
        <v>1200000</v>
      </c>
    </row>
    <row r="40" spans="1:7" ht="30" customHeight="1" x14ac:dyDescent="0.15">
      <c r="A40" s="93"/>
      <c r="B40" s="93"/>
      <c r="C40" s="35" t="s">
        <v>31</v>
      </c>
      <c r="D40" s="23"/>
      <c r="E40" s="24">
        <v>40000</v>
      </c>
      <c r="F40" s="24">
        <v>-20000</v>
      </c>
      <c r="G40" s="25">
        <f t="shared" si="0"/>
        <v>20000</v>
      </c>
    </row>
    <row r="41" spans="1:7" ht="30" customHeight="1" x14ac:dyDescent="0.15">
      <c r="A41" s="93"/>
      <c r="B41" s="93"/>
      <c r="C41" s="35" t="s">
        <v>32</v>
      </c>
      <c r="D41" s="23"/>
      <c r="E41" s="24">
        <v>500000</v>
      </c>
      <c r="F41" s="24">
        <v>50000</v>
      </c>
      <c r="G41" s="25">
        <f t="shared" si="0"/>
        <v>550000</v>
      </c>
    </row>
    <row r="42" spans="1:7" ht="30" customHeight="1" x14ac:dyDescent="0.15">
      <c r="A42" s="93"/>
      <c r="B42" s="93"/>
      <c r="C42" s="35" t="s">
        <v>33</v>
      </c>
      <c r="D42" s="23"/>
      <c r="E42" s="24"/>
      <c r="F42" s="24"/>
      <c r="G42" s="25">
        <f t="shared" si="0"/>
        <v>0</v>
      </c>
    </row>
    <row r="43" spans="1:7" ht="30" customHeight="1" x14ac:dyDescent="0.15">
      <c r="A43" s="93"/>
      <c r="B43" s="93"/>
      <c r="C43" s="35" t="s">
        <v>34</v>
      </c>
      <c r="D43" s="23"/>
      <c r="E43" s="24"/>
      <c r="F43" s="24">
        <v>0</v>
      </c>
      <c r="G43" s="25">
        <f t="shared" si="0"/>
        <v>0</v>
      </c>
    </row>
    <row r="44" spans="1:7" ht="30" customHeight="1" x14ac:dyDescent="0.15">
      <c r="A44" s="93"/>
      <c r="B44" s="93"/>
      <c r="C44" s="35" t="s">
        <v>35</v>
      </c>
      <c r="D44" s="23"/>
      <c r="E44" s="24"/>
      <c r="F44" s="24">
        <v>0</v>
      </c>
      <c r="G44" s="25">
        <f t="shared" si="0"/>
        <v>0</v>
      </c>
    </row>
    <row r="45" spans="1:7" ht="30" customHeight="1" x14ac:dyDescent="0.15">
      <c r="A45" s="93"/>
      <c r="B45" s="93"/>
      <c r="C45" s="35" t="s">
        <v>36</v>
      </c>
      <c r="D45" s="23"/>
      <c r="E45" s="24"/>
      <c r="F45" s="24">
        <v>0</v>
      </c>
      <c r="G45" s="25">
        <f t="shared" si="0"/>
        <v>0</v>
      </c>
    </row>
    <row r="46" spans="1:7" ht="30" customHeight="1" x14ac:dyDescent="0.15">
      <c r="A46" s="93"/>
      <c r="B46" s="93"/>
      <c r="C46" s="35" t="s">
        <v>37</v>
      </c>
      <c r="D46" s="23"/>
      <c r="E46" s="24">
        <v>700000</v>
      </c>
      <c r="F46" s="24">
        <v>50000</v>
      </c>
      <c r="G46" s="25">
        <f t="shared" si="0"/>
        <v>750000</v>
      </c>
    </row>
    <row r="47" spans="1:7" ht="30" customHeight="1" x14ac:dyDescent="0.15">
      <c r="A47" s="93"/>
      <c r="B47" s="93"/>
      <c r="C47" s="35" t="s">
        <v>38</v>
      </c>
      <c r="D47" s="23"/>
      <c r="E47" s="24"/>
      <c r="F47" s="24">
        <v>200000</v>
      </c>
      <c r="G47" s="25">
        <f t="shared" si="0"/>
        <v>200000</v>
      </c>
    </row>
    <row r="48" spans="1:7" ht="30" customHeight="1" x14ac:dyDescent="0.15">
      <c r="A48" s="93"/>
      <c r="B48" s="93"/>
      <c r="C48" s="35" t="s">
        <v>39</v>
      </c>
      <c r="D48" s="23"/>
      <c r="E48" s="24"/>
      <c r="F48" s="24">
        <v>0</v>
      </c>
      <c r="G48" s="25">
        <f t="shared" si="0"/>
        <v>0</v>
      </c>
    </row>
    <row r="49" spans="1:7" ht="30" customHeight="1" x14ac:dyDescent="0.15">
      <c r="A49" s="93"/>
      <c r="B49" s="93"/>
      <c r="C49" s="35" t="s">
        <v>40</v>
      </c>
      <c r="D49" s="23"/>
      <c r="E49" s="24">
        <v>1500000</v>
      </c>
      <c r="F49" s="24">
        <v>-400000</v>
      </c>
      <c r="G49" s="25">
        <f t="shared" si="0"/>
        <v>1100000</v>
      </c>
    </row>
    <row r="50" spans="1:7" ht="30" customHeight="1" x14ac:dyDescent="0.15">
      <c r="A50" s="93"/>
      <c r="B50" s="93"/>
      <c r="C50" s="35" t="s">
        <v>41</v>
      </c>
      <c r="D50" s="23"/>
      <c r="E50" s="24"/>
      <c r="F50" s="24">
        <v>0</v>
      </c>
      <c r="G50" s="25">
        <f t="shared" si="0"/>
        <v>0</v>
      </c>
    </row>
    <row r="51" spans="1:7" ht="30" customHeight="1" x14ac:dyDescent="0.15">
      <c r="A51" s="93"/>
      <c r="B51" s="93"/>
      <c r="C51" s="35" t="s">
        <v>42</v>
      </c>
      <c r="D51" s="23"/>
      <c r="E51" s="24"/>
      <c r="F51" s="24">
        <v>0</v>
      </c>
      <c r="G51" s="25">
        <f t="shared" si="0"/>
        <v>0</v>
      </c>
    </row>
    <row r="52" spans="1:7" ht="30" customHeight="1" x14ac:dyDescent="0.15">
      <c r="A52" s="93"/>
      <c r="B52" s="93"/>
      <c r="C52" s="35" t="s">
        <v>43</v>
      </c>
      <c r="D52" s="23"/>
      <c r="E52" s="24"/>
      <c r="F52" s="24">
        <v>0</v>
      </c>
      <c r="G52" s="25">
        <f t="shared" si="0"/>
        <v>0</v>
      </c>
    </row>
    <row r="53" spans="1:7" ht="30" customHeight="1" x14ac:dyDescent="0.15">
      <c r="A53" s="93"/>
      <c r="B53" s="93"/>
      <c r="C53" s="35" t="s">
        <v>44</v>
      </c>
      <c r="D53" s="23"/>
      <c r="E53" s="24"/>
      <c r="F53" s="24">
        <v>0</v>
      </c>
      <c r="G53" s="25">
        <f t="shared" si="0"/>
        <v>0</v>
      </c>
    </row>
    <row r="54" spans="1:7" ht="30" customHeight="1" x14ac:dyDescent="0.15">
      <c r="A54" s="93"/>
      <c r="B54" s="93"/>
      <c r="C54" s="35" t="s">
        <v>45</v>
      </c>
      <c r="D54" s="23"/>
      <c r="E54" s="24"/>
      <c r="F54" s="24">
        <v>0</v>
      </c>
      <c r="G54" s="25">
        <f t="shared" si="0"/>
        <v>0</v>
      </c>
    </row>
    <row r="55" spans="1:7" ht="30" customHeight="1" x14ac:dyDescent="0.15">
      <c r="A55" s="93"/>
      <c r="B55" s="93"/>
      <c r="C55" s="35" t="s">
        <v>46</v>
      </c>
      <c r="D55" s="23"/>
      <c r="E55" s="24">
        <v>800000</v>
      </c>
      <c r="F55" s="24">
        <v>300000</v>
      </c>
      <c r="G55" s="25">
        <f t="shared" si="0"/>
        <v>1100000</v>
      </c>
    </row>
    <row r="56" spans="1:7" ht="30" customHeight="1" x14ac:dyDescent="0.15">
      <c r="A56" s="93"/>
      <c r="B56" s="93"/>
      <c r="C56" s="35" t="s">
        <v>47</v>
      </c>
      <c r="D56" s="23"/>
      <c r="E56" s="24"/>
      <c r="F56" s="24">
        <v>0</v>
      </c>
      <c r="G56" s="25">
        <f t="shared" si="0"/>
        <v>0</v>
      </c>
    </row>
    <row r="57" spans="1:7" ht="30" customHeight="1" x14ac:dyDescent="0.15">
      <c r="A57" s="93"/>
      <c r="B57" s="93"/>
      <c r="C57" s="66" t="s">
        <v>48</v>
      </c>
      <c r="D57" s="67"/>
      <c r="E57" s="57">
        <f>SUM(E58:E80)</f>
        <v>23450000</v>
      </c>
      <c r="F57" s="57">
        <f>SUM(F58:F80)</f>
        <v>10850000</v>
      </c>
      <c r="G57" s="68">
        <f t="shared" si="0"/>
        <v>34300000</v>
      </c>
    </row>
    <row r="58" spans="1:7" ht="30" customHeight="1" x14ac:dyDescent="0.15">
      <c r="A58" s="93"/>
      <c r="B58" s="93"/>
      <c r="C58" s="35" t="s">
        <v>49</v>
      </c>
      <c r="D58" s="23"/>
      <c r="E58" s="24">
        <v>500000</v>
      </c>
      <c r="F58" s="24">
        <v>2800000</v>
      </c>
      <c r="G58" s="25">
        <f t="shared" si="0"/>
        <v>3300000</v>
      </c>
    </row>
    <row r="59" spans="1:7" ht="30" customHeight="1" x14ac:dyDescent="0.15">
      <c r="A59" s="93"/>
      <c r="B59" s="93"/>
      <c r="C59" s="35" t="s">
        <v>50</v>
      </c>
      <c r="D59" s="23"/>
      <c r="E59" s="24">
        <v>300000</v>
      </c>
      <c r="F59" s="24">
        <v>100000</v>
      </c>
      <c r="G59" s="25">
        <f t="shared" si="0"/>
        <v>400000</v>
      </c>
    </row>
    <row r="60" spans="1:7" ht="30" customHeight="1" x14ac:dyDescent="0.15">
      <c r="A60" s="93"/>
      <c r="B60" s="93"/>
      <c r="C60" s="35" t="s">
        <v>51</v>
      </c>
      <c r="D60" s="23"/>
      <c r="E60" s="24">
        <v>100000</v>
      </c>
      <c r="F60" s="24">
        <v>-50000</v>
      </c>
      <c r="G60" s="25">
        <f t="shared" si="0"/>
        <v>50000</v>
      </c>
    </row>
    <row r="61" spans="1:7" ht="30" customHeight="1" x14ac:dyDescent="0.15">
      <c r="A61" s="93"/>
      <c r="B61" s="93"/>
      <c r="C61" s="35" t="s">
        <v>52</v>
      </c>
      <c r="D61" s="23"/>
      <c r="E61" s="24">
        <v>500000</v>
      </c>
      <c r="F61" s="24">
        <v>700000</v>
      </c>
      <c r="G61" s="25">
        <f t="shared" si="0"/>
        <v>1200000</v>
      </c>
    </row>
    <row r="62" spans="1:7" ht="30" customHeight="1" x14ac:dyDescent="0.15">
      <c r="A62" s="93"/>
      <c r="B62" s="93"/>
      <c r="C62" s="35" t="s">
        <v>53</v>
      </c>
      <c r="D62" s="23"/>
      <c r="E62" s="24">
        <v>850000</v>
      </c>
      <c r="F62" s="24">
        <v>-750000</v>
      </c>
      <c r="G62" s="25">
        <f t="shared" si="0"/>
        <v>100000</v>
      </c>
    </row>
    <row r="63" spans="1:7" ht="30" customHeight="1" x14ac:dyDescent="0.15">
      <c r="A63" s="93"/>
      <c r="B63" s="93"/>
      <c r="C63" s="35" t="s">
        <v>54</v>
      </c>
      <c r="D63" s="23"/>
      <c r="E63" s="24">
        <v>450000</v>
      </c>
      <c r="F63" s="24">
        <v>300000</v>
      </c>
      <c r="G63" s="25">
        <f t="shared" si="0"/>
        <v>750000</v>
      </c>
    </row>
    <row r="64" spans="1:7" ht="30" customHeight="1" x14ac:dyDescent="0.15">
      <c r="A64" s="93"/>
      <c r="B64" s="93"/>
      <c r="C64" s="35" t="s">
        <v>36</v>
      </c>
      <c r="D64" s="23"/>
      <c r="E64" s="24">
        <v>8200000</v>
      </c>
      <c r="F64" s="24">
        <v>1500000</v>
      </c>
      <c r="G64" s="25">
        <f t="shared" si="0"/>
        <v>9700000</v>
      </c>
    </row>
    <row r="65" spans="1:7" ht="30" customHeight="1" x14ac:dyDescent="0.15">
      <c r="A65" s="93"/>
      <c r="B65" s="93"/>
      <c r="C65" s="35" t="s">
        <v>37</v>
      </c>
      <c r="D65" s="23"/>
      <c r="E65" s="24"/>
      <c r="F65" s="24">
        <v>0</v>
      </c>
      <c r="G65" s="25">
        <f t="shared" si="0"/>
        <v>0</v>
      </c>
    </row>
    <row r="66" spans="1:7" ht="30" customHeight="1" x14ac:dyDescent="0.15">
      <c r="A66" s="93"/>
      <c r="B66" s="93"/>
      <c r="C66" s="35" t="s">
        <v>55</v>
      </c>
      <c r="D66" s="23"/>
      <c r="E66" s="24">
        <v>2000000</v>
      </c>
      <c r="F66" s="24">
        <v>2000000</v>
      </c>
      <c r="G66" s="25">
        <f t="shared" si="0"/>
        <v>4000000</v>
      </c>
    </row>
    <row r="67" spans="1:7" ht="30" customHeight="1" x14ac:dyDescent="0.15">
      <c r="A67" s="93"/>
      <c r="B67" s="93"/>
      <c r="C67" s="35" t="s">
        <v>56</v>
      </c>
      <c r="D67" s="23"/>
      <c r="E67" s="24">
        <v>900000</v>
      </c>
      <c r="F67" s="24"/>
      <c r="G67" s="25">
        <f t="shared" si="0"/>
        <v>900000</v>
      </c>
    </row>
    <row r="68" spans="1:7" ht="30" customHeight="1" x14ac:dyDescent="0.15">
      <c r="A68" s="93"/>
      <c r="B68" s="93"/>
      <c r="C68" s="35" t="s">
        <v>57</v>
      </c>
      <c r="D68" s="23"/>
      <c r="E68" s="24"/>
      <c r="F68" s="24">
        <v>0</v>
      </c>
      <c r="G68" s="25">
        <f t="shared" si="0"/>
        <v>0</v>
      </c>
    </row>
    <row r="69" spans="1:7" ht="30" customHeight="1" x14ac:dyDescent="0.15">
      <c r="A69" s="93"/>
      <c r="B69" s="93"/>
      <c r="C69" s="35" t="s">
        <v>58</v>
      </c>
      <c r="D69" s="23"/>
      <c r="E69" s="24">
        <v>1500000</v>
      </c>
      <c r="F69" s="24">
        <v>-1200000</v>
      </c>
      <c r="G69" s="25">
        <f t="shared" si="0"/>
        <v>300000</v>
      </c>
    </row>
    <row r="70" spans="1:7" ht="30" customHeight="1" x14ac:dyDescent="0.15">
      <c r="A70" s="93"/>
      <c r="B70" s="93"/>
      <c r="C70" s="35" t="s">
        <v>59</v>
      </c>
      <c r="D70" s="23"/>
      <c r="E70" s="24">
        <v>4500000</v>
      </c>
      <c r="F70" s="24">
        <v>1000000</v>
      </c>
      <c r="G70" s="25">
        <f t="shared" si="0"/>
        <v>5500000</v>
      </c>
    </row>
    <row r="71" spans="1:7" ht="30" customHeight="1" x14ac:dyDescent="0.15">
      <c r="A71" s="93"/>
      <c r="B71" s="93"/>
      <c r="C71" s="35" t="s">
        <v>60</v>
      </c>
      <c r="D71" s="23"/>
      <c r="E71" s="24">
        <v>650000</v>
      </c>
      <c r="F71" s="24">
        <v>200000</v>
      </c>
      <c r="G71" s="25">
        <f t="shared" ref="G71:G120" si="1">SUM(E71:F71)</f>
        <v>850000</v>
      </c>
    </row>
    <row r="72" spans="1:7" ht="30" customHeight="1" x14ac:dyDescent="0.15">
      <c r="A72" s="93"/>
      <c r="B72" s="93"/>
      <c r="C72" s="35" t="s">
        <v>39</v>
      </c>
      <c r="D72" s="23"/>
      <c r="E72" s="24">
        <v>300000</v>
      </c>
      <c r="F72" s="24">
        <v>500000</v>
      </c>
      <c r="G72" s="25">
        <f t="shared" si="1"/>
        <v>800000</v>
      </c>
    </row>
    <row r="73" spans="1:7" ht="30" customHeight="1" x14ac:dyDescent="0.15">
      <c r="A73" s="93"/>
      <c r="B73" s="93"/>
      <c r="C73" s="35" t="s">
        <v>40</v>
      </c>
      <c r="D73" s="23"/>
      <c r="E73" s="24">
        <v>800000</v>
      </c>
      <c r="F73" s="24">
        <v>100000</v>
      </c>
      <c r="G73" s="25">
        <f t="shared" si="1"/>
        <v>900000</v>
      </c>
    </row>
    <row r="74" spans="1:7" ht="30" customHeight="1" x14ac:dyDescent="0.15">
      <c r="A74" s="93"/>
      <c r="B74" s="93"/>
      <c r="C74" s="35" t="s">
        <v>61</v>
      </c>
      <c r="D74" s="23"/>
      <c r="E74" s="24"/>
      <c r="F74" s="24">
        <v>600000</v>
      </c>
      <c r="G74" s="25">
        <f t="shared" si="1"/>
        <v>600000</v>
      </c>
    </row>
    <row r="75" spans="1:7" ht="30" customHeight="1" x14ac:dyDescent="0.15">
      <c r="A75" s="93"/>
      <c r="B75" s="93"/>
      <c r="C75" s="35" t="s">
        <v>62</v>
      </c>
      <c r="D75" s="23"/>
      <c r="E75" s="24">
        <v>50000</v>
      </c>
      <c r="F75" s="24">
        <v>50000</v>
      </c>
      <c r="G75" s="25">
        <f t="shared" si="1"/>
        <v>100000</v>
      </c>
    </row>
    <row r="76" spans="1:7" ht="30" customHeight="1" x14ac:dyDescent="0.15">
      <c r="A76" s="93"/>
      <c r="B76" s="93"/>
      <c r="C76" s="35" t="s">
        <v>63</v>
      </c>
      <c r="D76" s="23"/>
      <c r="E76" s="24">
        <v>1500000</v>
      </c>
      <c r="F76" s="24">
        <v>600000</v>
      </c>
      <c r="G76" s="25">
        <f t="shared" si="1"/>
        <v>2100000</v>
      </c>
    </row>
    <row r="77" spans="1:7" ht="30" customHeight="1" x14ac:dyDescent="0.15">
      <c r="A77" s="93"/>
      <c r="B77" s="93"/>
      <c r="C77" s="35" t="s">
        <v>64</v>
      </c>
      <c r="D77" s="23"/>
      <c r="E77" s="24">
        <v>150000</v>
      </c>
      <c r="F77" s="24">
        <v>-50000</v>
      </c>
      <c r="G77" s="25">
        <f t="shared" si="1"/>
        <v>100000</v>
      </c>
    </row>
    <row r="78" spans="1:7" ht="30" customHeight="1" x14ac:dyDescent="0.15">
      <c r="A78" s="93"/>
      <c r="B78" s="93"/>
      <c r="C78" s="35" t="s">
        <v>65</v>
      </c>
      <c r="D78" s="23"/>
      <c r="E78" s="24"/>
      <c r="F78" s="24">
        <v>50000</v>
      </c>
      <c r="G78" s="25">
        <f t="shared" si="1"/>
        <v>50000</v>
      </c>
    </row>
    <row r="79" spans="1:7" ht="30" customHeight="1" x14ac:dyDescent="0.15">
      <c r="A79" s="93"/>
      <c r="B79" s="93"/>
      <c r="C79" s="35" t="s">
        <v>46</v>
      </c>
      <c r="D79" s="23"/>
      <c r="E79" s="24">
        <v>200000</v>
      </c>
      <c r="F79" s="24">
        <v>2400000</v>
      </c>
      <c r="G79" s="25">
        <f t="shared" si="1"/>
        <v>2600000</v>
      </c>
    </row>
    <row r="80" spans="1:7" ht="30" customHeight="1" x14ac:dyDescent="0.15">
      <c r="A80" s="93"/>
      <c r="B80" s="93"/>
      <c r="C80" s="35" t="s">
        <v>66</v>
      </c>
      <c r="D80" s="23"/>
      <c r="E80" s="24"/>
      <c r="F80" s="24">
        <v>0</v>
      </c>
      <c r="G80" s="25">
        <f t="shared" si="1"/>
        <v>0</v>
      </c>
    </row>
    <row r="81" spans="1:7" ht="30" customHeight="1" x14ac:dyDescent="0.15">
      <c r="A81" s="93"/>
      <c r="B81" s="93"/>
      <c r="C81" s="35" t="s">
        <v>67</v>
      </c>
      <c r="D81" s="23"/>
      <c r="E81" s="24">
        <v>3200000</v>
      </c>
      <c r="F81" s="24">
        <v>200000</v>
      </c>
      <c r="G81" s="25">
        <f t="shared" si="1"/>
        <v>3400000</v>
      </c>
    </row>
    <row r="82" spans="1:7" ht="30" customHeight="1" x14ac:dyDescent="0.15">
      <c r="A82" s="93"/>
      <c r="B82" s="93"/>
      <c r="C82" s="35" t="s">
        <v>68</v>
      </c>
      <c r="D82" s="23"/>
      <c r="E82" s="24">
        <f>SUM(E83)</f>
        <v>150000</v>
      </c>
      <c r="F82" s="24">
        <f>SUM(F83)</f>
        <v>0</v>
      </c>
      <c r="G82" s="25">
        <f t="shared" si="1"/>
        <v>150000</v>
      </c>
    </row>
    <row r="83" spans="1:7" ht="30" customHeight="1" x14ac:dyDescent="0.15">
      <c r="A83" s="93"/>
      <c r="B83" s="93"/>
      <c r="C83" s="47" t="s">
        <v>69</v>
      </c>
      <c r="D83" s="38"/>
      <c r="E83" s="39">
        <v>150000</v>
      </c>
      <c r="F83" s="39"/>
      <c r="G83" s="40">
        <f t="shared" si="1"/>
        <v>150000</v>
      </c>
    </row>
    <row r="84" spans="1:7" ht="30" customHeight="1" x14ac:dyDescent="0.15">
      <c r="A84" s="93"/>
      <c r="B84" s="94"/>
      <c r="C84" s="34" t="s">
        <v>70</v>
      </c>
      <c r="D84" s="20"/>
      <c r="E84" s="21">
        <f>SUM(E24,E33,E57,E81,E82)</f>
        <v>207630000</v>
      </c>
      <c r="F84" s="21">
        <f>SUM(F24,F33,F57,F81,F82)</f>
        <v>30500000</v>
      </c>
      <c r="G84" s="22">
        <f t="shared" si="1"/>
        <v>238130000</v>
      </c>
    </row>
    <row r="85" spans="1:7" ht="30" customHeight="1" x14ac:dyDescent="0.15">
      <c r="A85" s="94"/>
      <c r="B85" s="36"/>
      <c r="C85" s="33" t="s">
        <v>71</v>
      </c>
      <c r="D85" s="33"/>
      <c r="E85" s="26">
        <f>E23-E84</f>
        <v>3470000</v>
      </c>
      <c r="F85" s="26">
        <f>F23-F84</f>
        <v>-10673000</v>
      </c>
      <c r="G85" s="27">
        <f t="shared" si="1"/>
        <v>-7203000</v>
      </c>
    </row>
    <row r="86" spans="1:7" ht="30" customHeight="1" x14ac:dyDescent="0.15">
      <c r="A86" s="92" t="s">
        <v>125</v>
      </c>
      <c r="B86" s="92" t="s">
        <v>124</v>
      </c>
      <c r="C86" s="20" t="s">
        <v>72</v>
      </c>
      <c r="D86" s="20"/>
      <c r="E86" s="21">
        <v>0</v>
      </c>
      <c r="F86" s="21">
        <f>SUM(F87:F88)</f>
        <v>0</v>
      </c>
      <c r="G86" s="22">
        <f t="shared" si="1"/>
        <v>0</v>
      </c>
    </row>
    <row r="87" spans="1:7" ht="30" customHeight="1" x14ac:dyDescent="0.15">
      <c r="A87" s="93"/>
      <c r="B87" s="93"/>
      <c r="C87" s="23" t="s">
        <v>128</v>
      </c>
      <c r="D87" s="23"/>
      <c r="E87" s="24"/>
      <c r="F87" s="24"/>
      <c r="G87" s="25">
        <f t="shared" si="1"/>
        <v>0</v>
      </c>
    </row>
    <row r="88" spans="1:7" ht="30" customHeight="1" x14ac:dyDescent="0.15">
      <c r="A88" s="93"/>
      <c r="B88" s="93"/>
      <c r="C88" s="23" t="s">
        <v>73</v>
      </c>
      <c r="D88" s="23"/>
      <c r="E88" s="24">
        <v>0</v>
      </c>
      <c r="F88" s="24"/>
      <c r="G88" s="25">
        <f t="shared" si="1"/>
        <v>0</v>
      </c>
    </row>
    <row r="89" spans="1:7" ht="30" customHeight="1" x14ac:dyDescent="0.15">
      <c r="A89" s="93"/>
      <c r="B89" s="93"/>
      <c r="C89" s="23" t="s">
        <v>74</v>
      </c>
      <c r="D89" s="23"/>
      <c r="E89" s="24">
        <f>SUM(E90)</f>
        <v>0</v>
      </c>
      <c r="F89" s="24">
        <f>SUM(F90)</f>
        <v>0</v>
      </c>
      <c r="G89" s="25">
        <f t="shared" si="1"/>
        <v>0</v>
      </c>
    </row>
    <row r="90" spans="1:7" ht="30" customHeight="1" x14ac:dyDescent="0.15">
      <c r="A90" s="93"/>
      <c r="B90" s="93"/>
      <c r="C90" s="23" t="s">
        <v>75</v>
      </c>
      <c r="D90" s="23"/>
      <c r="E90" s="24"/>
      <c r="F90" s="24">
        <v>0</v>
      </c>
      <c r="G90" s="25">
        <f t="shared" si="1"/>
        <v>0</v>
      </c>
    </row>
    <row r="91" spans="1:7" ht="30" customHeight="1" x14ac:dyDescent="0.15">
      <c r="A91" s="93"/>
      <c r="B91" s="93"/>
      <c r="C91" s="23" t="s">
        <v>76</v>
      </c>
      <c r="D91" s="23"/>
      <c r="E91" s="24">
        <v>0</v>
      </c>
      <c r="F91" s="24"/>
      <c r="G91" s="25">
        <f t="shared" si="1"/>
        <v>0</v>
      </c>
    </row>
    <row r="92" spans="1:7" ht="30" customHeight="1" x14ac:dyDescent="0.15">
      <c r="A92" s="93"/>
      <c r="B92" s="94"/>
      <c r="C92" s="32" t="s">
        <v>77</v>
      </c>
      <c r="D92" s="33"/>
      <c r="E92" s="26">
        <f>SUM(E86,E89,E91)</f>
        <v>0</v>
      </c>
      <c r="F92" s="26">
        <f>SUM(F86,F89,F91)</f>
        <v>0</v>
      </c>
      <c r="G92" s="27">
        <f t="shared" si="1"/>
        <v>0</v>
      </c>
    </row>
    <row r="93" spans="1:7" ht="30" customHeight="1" x14ac:dyDescent="0.15">
      <c r="A93" s="93"/>
      <c r="B93" s="92" t="s">
        <v>123</v>
      </c>
      <c r="C93" s="20" t="s">
        <v>78</v>
      </c>
      <c r="D93" s="20"/>
      <c r="E93" s="21"/>
      <c r="F93" s="21">
        <v>18634000</v>
      </c>
      <c r="G93" s="22">
        <f t="shared" si="1"/>
        <v>18634000</v>
      </c>
    </row>
    <row r="94" spans="1:7" ht="30" customHeight="1" x14ac:dyDescent="0.15">
      <c r="A94" s="93"/>
      <c r="B94" s="93"/>
      <c r="C94" s="23" t="s">
        <v>79</v>
      </c>
      <c r="D94" s="23"/>
      <c r="E94" s="46">
        <f>SUM(E95:E99)</f>
        <v>0</v>
      </c>
      <c r="F94" s="46">
        <f>SUM(F95:F99)</f>
        <v>3150000</v>
      </c>
      <c r="G94" s="25">
        <f t="shared" si="1"/>
        <v>3150000</v>
      </c>
    </row>
    <row r="95" spans="1:7" ht="30" customHeight="1" x14ac:dyDescent="0.15">
      <c r="A95" s="93"/>
      <c r="B95" s="93"/>
      <c r="C95" s="23" t="s">
        <v>80</v>
      </c>
      <c r="D95" s="23"/>
      <c r="E95" s="24"/>
      <c r="F95" s="24">
        <v>0</v>
      </c>
      <c r="G95" s="25">
        <f t="shared" si="1"/>
        <v>0</v>
      </c>
    </row>
    <row r="96" spans="1:7" ht="30" customHeight="1" x14ac:dyDescent="0.15">
      <c r="A96" s="93"/>
      <c r="B96" s="93"/>
      <c r="C96" s="23" t="s">
        <v>81</v>
      </c>
      <c r="D96" s="23"/>
      <c r="E96" s="24"/>
      <c r="F96" s="24"/>
      <c r="G96" s="25">
        <f t="shared" si="1"/>
        <v>0</v>
      </c>
    </row>
    <row r="97" spans="1:7" ht="30" customHeight="1" x14ac:dyDescent="0.15">
      <c r="A97" s="93"/>
      <c r="B97" s="93"/>
      <c r="C97" s="23" t="s">
        <v>82</v>
      </c>
      <c r="D97" s="23"/>
      <c r="E97" s="24"/>
      <c r="F97" s="24"/>
      <c r="G97" s="25">
        <f t="shared" si="1"/>
        <v>0</v>
      </c>
    </row>
    <row r="98" spans="1:7" ht="30" customHeight="1" x14ac:dyDescent="0.15">
      <c r="A98" s="93"/>
      <c r="B98" s="93"/>
      <c r="C98" s="23" t="s">
        <v>83</v>
      </c>
      <c r="D98" s="23"/>
      <c r="E98" s="24"/>
      <c r="F98" s="24">
        <v>1150000</v>
      </c>
      <c r="G98" s="25">
        <f t="shared" si="1"/>
        <v>1150000</v>
      </c>
    </row>
    <row r="99" spans="1:7" ht="30" customHeight="1" x14ac:dyDescent="0.15">
      <c r="A99" s="93"/>
      <c r="B99" s="93"/>
      <c r="C99" s="23" t="s">
        <v>84</v>
      </c>
      <c r="D99" s="23"/>
      <c r="E99" s="24"/>
      <c r="F99" s="24">
        <v>2000000</v>
      </c>
      <c r="G99" s="25">
        <f t="shared" si="1"/>
        <v>2000000</v>
      </c>
    </row>
    <row r="100" spans="1:7" ht="30" customHeight="1" x14ac:dyDescent="0.15">
      <c r="A100" s="93"/>
      <c r="B100" s="93"/>
      <c r="C100" s="23" t="s">
        <v>129</v>
      </c>
      <c r="D100" s="23"/>
      <c r="E100" s="24">
        <v>1800000</v>
      </c>
      <c r="F100" s="24">
        <v>130000</v>
      </c>
      <c r="G100" s="25">
        <f t="shared" si="1"/>
        <v>1930000</v>
      </c>
    </row>
    <row r="101" spans="1:7" ht="30" customHeight="1" x14ac:dyDescent="0.15">
      <c r="A101" s="93"/>
      <c r="B101" s="94"/>
      <c r="C101" s="33" t="s">
        <v>85</v>
      </c>
      <c r="D101" s="33"/>
      <c r="E101" s="26">
        <f>SUM(E93,E94,E100)</f>
        <v>1800000</v>
      </c>
      <c r="F101" s="26">
        <f>SUM(F93,F94,F100)</f>
        <v>21914000</v>
      </c>
      <c r="G101" s="27">
        <f t="shared" si="1"/>
        <v>23714000</v>
      </c>
    </row>
    <row r="102" spans="1:7" ht="42" customHeight="1" x14ac:dyDescent="0.15">
      <c r="A102" s="37"/>
      <c r="B102" s="36"/>
      <c r="C102" s="38" t="s">
        <v>86</v>
      </c>
      <c r="D102" s="38"/>
      <c r="E102" s="39">
        <f>E92-E101</f>
        <v>-1800000</v>
      </c>
      <c r="F102" s="39">
        <f>F92-F101</f>
        <v>-21914000</v>
      </c>
      <c r="G102" s="40">
        <f t="shared" si="1"/>
        <v>-23714000</v>
      </c>
    </row>
    <row r="103" spans="1:7" ht="30" customHeight="1" x14ac:dyDescent="0.15">
      <c r="A103" s="92" t="s">
        <v>126</v>
      </c>
      <c r="B103" s="92" t="s">
        <v>124</v>
      </c>
      <c r="C103" s="34" t="s">
        <v>137</v>
      </c>
      <c r="D103" s="20"/>
      <c r="E103" s="21"/>
      <c r="F103" s="21">
        <v>80000000</v>
      </c>
      <c r="G103" s="22">
        <f t="shared" si="1"/>
        <v>80000000</v>
      </c>
    </row>
    <row r="104" spans="1:7" ht="30" customHeight="1" x14ac:dyDescent="0.15">
      <c r="A104" s="93"/>
      <c r="B104" s="93"/>
      <c r="C104" s="23" t="s">
        <v>87</v>
      </c>
      <c r="D104" s="23"/>
      <c r="E104" s="46">
        <f>SUM(E105:E106)</f>
        <v>0</v>
      </c>
      <c r="F104" s="46">
        <f>SUM(F105:F106)</f>
        <v>0</v>
      </c>
      <c r="G104" s="25">
        <f t="shared" si="1"/>
        <v>0</v>
      </c>
    </row>
    <row r="105" spans="1:7" ht="30" customHeight="1" x14ac:dyDescent="0.15">
      <c r="A105" s="93"/>
      <c r="B105" s="93"/>
      <c r="C105" s="23" t="s">
        <v>88</v>
      </c>
      <c r="D105" s="23"/>
      <c r="E105" s="24"/>
      <c r="F105" s="24">
        <v>0</v>
      </c>
      <c r="G105" s="25">
        <f t="shared" si="1"/>
        <v>0</v>
      </c>
    </row>
    <row r="106" spans="1:7" ht="30" customHeight="1" x14ac:dyDescent="0.15">
      <c r="A106" s="93"/>
      <c r="B106" s="93"/>
      <c r="C106" s="23" t="s">
        <v>138</v>
      </c>
      <c r="D106" s="23"/>
      <c r="E106" s="24"/>
      <c r="F106" s="24"/>
      <c r="G106" s="25">
        <f t="shared" si="1"/>
        <v>0</v>
      </c>
    </row>
    <row r="107" spans="1:7" ht="30" customHeight="1" x14ac:dyDescent="0.15">
      <c r="A107" s="93"/>
      <c r="B107" s="93"/>
      <c r="C107" s="23" t="s">
        <v>106</v>
      </c>
      <c r="D107" s="23"/>
      <c r="E107" s="46"/>
      <c r="F107" s="24"/>
      <c r="G107" s="25">
        <f t="shared" si="1"/>
        <v>0</v>
      </c>
    </row>
    <row r="108" spans="1:7" ht="30" customHeight="1" x14ac:dyDescent="0.15">
      <c r="A108" s="93"/>
      <c r="B108" s="93"/>
      <c r="C108" s="23" t="s">
        <v>89</v>
      </c>
      <c r="D108" s="23"/>
      <c r="E108" s="46">
        <f>SUM(E109)</f>
        <v>0</v>
      </c>
      <c r="F108" s="46">
        <f>SUM(F109)</f>
        <v>0</v>
      </c>
      <c r="G108" s="25">
        <f t="shared" si="1"/>
        <v>0</v>
      </c>
    </row>
    <row r="109" spans="1:7" ht="30" customHeight="1" x14ac:dyDescent="0.15">
      <c r="A109" s="93"/>
      <c r="B109" s="93"/>
      <c r="C109" s="23" t="s">
        <v>90</v>
      </c>
      <c r="D109" s="23"/>
      <c r="E109" s="24"/>
      <c r="F109" s="24">
        <v>0</v>
      </c>
      <c r="G109" s="25">
        <f t="shared" si="1"/>
        <v>0</v>
      </c>
    </row>
    <row r="110" spans="1:7" ht="30" customHeight="1" x14ac:dyDescent="0.15">
      <c r="A110" s="93"/>
      <c r="B110" s="94"/>
      <c r="C110" s="33" t="s">
        <v>91</v>
      </c>
      <c r="D110" s="33"/>
      <c r="E110" s="26">
        <f>SUM(E103,E104,E107,E108)</f>
        <v>0</v>
      </c>
      <c r="F110" s="26">
        <f>SUM(F103,F104,F107,F108)</f>
        <v>80000000</v>
      </c>
      <c r="G110" s="27">
        <f t="shared" si="1"/>
        <v>80000000</v>
      </c>
    </row>
    <row r="111" spans="1:7" ht="30" customHeight="1" x14ac:dyDescent="0.15">
      <c r="A111" s="93"/>
      <c r="B111" s="92" t="s">
        <v>123</v>
      </c>
      <c r="C111" s="20" t="s">
        <v>92</v>
      </c>
      <c r="D111" s="20"/>
      <c r="E111" s="45">
        <f>SUM(E112:E113)</f>
        <v>0</v>
      </c>
      <c r="F111" s="45">
        <f>SUM(F112:F113)</f>
        <v>950000</v>
      </c>
      <c r="G111" s="22">
        <f t="shared" si="1"/>
        <v>950000</v>
      </c>
    </row>
    <row r="112" spans="1:7" ht="30" customHeight="1" x14ac:dyDescent="0.15">
      <c r="A112" s="93"/>
      <c r="B112" s="93"/>
      <c r="C112" s="23" t="s">
        <v>93</v>
      </c>
      <c r="D112" s="23"/>
      <c r="E112" s="24"/>
      <c r="F112" s="24">
        <v>950000</v>
      </c>
      <c r="G112" s="25">
        <f t="shared" ref="G112" si="2">SUM(E112:F112)</f>
        <v>950000</v>
      </c>
    </row>
    <row r="113" spans="1:7" ht="30" customHeight="1" x14ac:dyDescent="0.15">
      <c r="A113" s="93"/>
      <c r="B113" s="93"/>
      <c r="C113" s="23" t="s">
        <v>131</v>
      </c>
      <c r="D113" s="23"/>
      <c r="E113" s="24"/>
      <c r="F113" s="24"/>
      <c r="G113" s="25">
        <f t="shared" si="1"/>
        <v>0</v>
      </c>
    </row>
    <row r="114" spans="1:7" ht="30" customHeight="1" x14ac:dyDescent="0.15">
      <c r="A114" s="93"/>
      <c r="B114" s="93"/>
      <c r="C114" s="23" t="s">
        <v>94</v>
      </c>
      <c r="D114" s="23"/>
      <c r="E114" s="46"/>
      <c r="F114" s="24">
        <v>0</v>
      </c>
      <c r="G114" s="25">
        <f t="shared" si="1"/>
        <v>0</v>
      </c>
    </row>
    <row r="115" spans="1:7" ht="30" customHeight="1" x14ac:dyDescent="0.15">
      <c r="A115" s="93"/>
      <c r="B115" s="93"/>
      <c r="C115" s="23" t="s">
        <v>95</v>
      </c>
      <c r="D115" s="23"/>
      <c r="E115" s="46">
        <f>SUM(E116)</f>
        <v>0</v>
      </c>
      <c r="F115" s="46">
        <f>SUM(F116)</f>
        <v>0</v>
      </c>
      <c r="G115" s="25">
        <f t="shared" si="1"/>
        <v>0</v>
      </c>
    </row>
    <row r="116" spans="1:7" ht="30" customHeight="1" x14ac:dyDescent="0.15">
      <c r="A116" s="93"/>
      <c r="B116" s="93"/>
      <c r="C116" s="23" t="s">
        <v>96</v>
      </c>
      <c r="D116" s="23"/>
      <c r="E116" s="24"/>
      <c r="F116" s="24">
        <v>0</v>
      </c>
      <c r="G116" s="25">
        <f t="shared" si="1"/>
        <v>0</v>
      </c>
    </row>
    <row r="117" spans="1:7" ht="30" customHeight="1" x14ac:dyDescent="0.15">
      <c r="A117" s="93"/>
      <c r="B117" s="94"/>
      <c r="C117" s="33" t="s">
        <v>97</v>
      </c>
      <c r="D117" s="33"/>
      <c r="E117" s="26">
        <f>SUM(E111,E114,E115)</f>
        <v>0</v>
      </c>
      <c r="F117" s="26">
        <f>SUM(F111,F114,F115)</f>
        <v>950000</v>
      </c>
      <c r="G117" s="27">
        <f t="shared" si="1"/>
        <v>950000</v>
      </c>
    </row>
    <row r="118" spans="1:7" ht="30" customHeight="1" x14ac:dyDescent="0.15">
      <c r="A118" s="94"/>
      <c r="B118" s="89" t="s">
        <v>98</v>
      </c>
      <c r="C118" s="90"/>
      <c r="D118" s="91"/>
      <c r="E118" s="26">
        <f>E110-E117</f>
        <v>0</v>
      </c>
      <c r="F118" s="26">
        <f>F110-F117</f>
        <v>79050000</v>
      </c>
      <c r="G118" s="27">
        <f t="shared" si="1"/>
        <v>79050000</v>
      </c>
    </row>
    <row r="119" spans="1:7" ht="48" customHeight="1" x14ac:dyDescent="0.15">
      <c r="A119" s="41"/>
      <c r="B119" s="42"/>
      <c r="C119" s="20" t="s">
        <v>99</v>
      </c>
      <c r="D119" s="20"/>
      <c r="E119" s="21"/>
      <c r="F119" s="21">
        <v>0</v>
      </c>
      <c r="G119" s="22">
        <f t="shared" si="1"/>
        <v>0</v>
      </c>
    </row>
    <row r="120" spans="1:7" ht="30" customHeight="1" x14ac:dyDescent="0.15">
      <c r="A120" s="89" t="s">
        <v>100</v>
      </c>
      <c r="B120" s="90"/>
      <c r="C120" s="90"/>
      <c r="D120" s="91"/>
      <c r="E120" s="26">
        <f>E85+E102+E118-E119</f>
        <v>1670000</v>
      </c>
      <c r="F120" s="26">
        <f>F85+F102+F118-F119</f>
        <v>46463000</v>
      </c>
      <c r="G120" s="27">
        <f t="shared" si="1"/>
        <v>48133000</v>
      </c>
    </row>
    <row r="121" spans="1:7" ht="30" customHeight="1" x14ac:dyDescent="0.15">
      <c r="A121" s="43"/>
      <c r="B121" s="43"/>
      <c r="C121" s="43"/>
      <c r="D121" s="43"/>
      <c r="E121" s="23"/>
      <c r="F121" s="23"/>
      <c r="G121" s="44"/>
    </row>
    <row r="122" spans="1:7" ht="30" customHeight="1" x14ac:dyDescent="0.15">
      <c r="A122" s="89" t="s">
        <v>101</v>
      </c>
      <c r="B122" s="90"/>
      <c r="C122" s="90"/>
      <c r="D122" s="91"/>
      <c r="E122" s="26">
        <v>50402241</v>
      </c>
      <c r="F122" s="26"/>
      <c r="G122" s="27">
        <f t="shared" ref="G122" si="3">E122-F122</f>
        <v>50402241</v>
      </c>
    </row>
    <row r="123" spans="1:7" ht="30" customHeight="1" x14ac:dyDescent="0.15">
      <c r="A123" s="89" t="s">
        <v>102</v>
      </c>
      <c r="B123" s="90"/>
      <c r="C123" s="90"/>
      <c r="D123" s="91"/>
      <c r="E123" s="26">
        <f>E120+E122</f>
        <v>52072241</v>
      </c>
      <c r="F123" s="26">
        <f>F120+F122</f>
        <v>46463000</v>
      </c>
      <c r="G123" s="27">
        <f>SUM(E123:F123)</f>
        <v>98535241</v>
      </c>
    </row>
  </sheetData>
  <mergeCells count="17">
    <mergeCell ref="A1:G1"/>
    <mergeCell ref="A2:G2"/>
    <mergeCell ref="A4:D4"/>
    <mergeCell ref="A5:A85"/>
    <mergeCell ref="B5:B23"/>
    <mergeCell ref="C23:D23"/>
    <mergeCell ref="B24:B84"/>
    <mergeCell ref="A120:D120"/>
    <mergeCell ref="A122:D122"/>
    <mergeCell ref="A123:D123"/>
    <mergeCell ref="A86:A101"/>
    <mergeCell ref="B86:B92"/>
    <mergeCell ref="B93:B101"/>
    <mergeCell ref="B111:B117"/>
    <mergeCell ref="B118:D118"/>
    <mergeCell ref="A103:A118"/>
    <mergeCell ref="B103:B110"/>
  </mergeCells>
  <phoneticPr fontId="2"/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r:id="rId1"/>
  <headerFooter>
    <oddHeader>&amp;R&amp;18資料１－６</oddHeader>
    <oddFooter>&amp;R&amp;P頁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全体</vt:lpstr>
      <vt:lpstr>本部</vt:lpstr>
      <vt:lpstr>びおとーぷ</vt:lpstr>
      <vt:lpstr>居宅1</vt:lpstr>
      <vt:lpstr>ほしの郷</vt:lpstr>
      <vt:lpstr>ほし長南)</vt:lpstr>
      <vt:lpstr>びおとーぷ!Print_Area</vt:lpstr>
      <vt:lpstr>ほしの郷!Print_Area</vt:lpstr>
      <vt:lpstr>'ほし長南)'!Print_Area</vt:lpstr>
      <vt:lpstr>居宅1!Print_Area</vt:lpstr>
      <vt:lpstr>本部!Print_Area</vt:lpstr>
      <vt:lpstr>びおとーぷ!Print_Titles</vt:lpstr>
      <vt:lpstr>ほしの郷!Print_Titles</vt:lpstr>
      <vt:lpstr>'ほし長南)'!Print_Titles</vt:lpstr>
      <vt:lpstr>居宅1!Print_Titles</vt:lpstr>
      <vt:lpstr>全体!Print_Titles</vt:lpstr>
      <vt:lpstr>本部!Print_Titles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huser02</dc:creator>
  <cp:lastModifiedBy>owner</cp:lastModifiedBy>
  <cp:lastPrinted>2021-03-10T09:18:39Z</cp:lastPrinted>
  <dcterms:created xsi:type="dcterms:W3CDTF">2016-06-10T06:23:02Z</dcterms:created>
  <dcterms:modified xsi:type="dcterms:W3CDTF">2021-03-10T09:19:38Z</dcterms:modified>
</cp:coreProperties>
</file>