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huser01\Dropbox\Sony_8GQ\R4\予算・決算\令和4年度\"/>
    </mc:Choice>
  </mc:AlternateContent>
  <xr:revisionPtr revIDLastSave="0" documentId="8_{372EE03F-10AA-4039-9D42-31ADA770A91F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全体" sheetId="4" r:id="rId1"/>
    <sheet name="本部" sheetId="6" r:id="rId2"/>
    <sheet name="びおとーぷ" sheetId="5" r:id="rId3"/>
    <sheet name="居宅1" sheetId="9" r:id="rId4"/>
    <sheet name="ほしの郷" sheetId="10" r:id="rId5"/>
    <sheet name="ほしの郷長南" sheetId="13" r:id="rId6"/>
  </sheets>
  <definedNames>
    <definedName name="_xlnm.Print_Area" localSheetId="2">びおとーぷ!$A$1:$G$124</definedName>
    <definedName name="_xlnm.Print_Area" localSheetId="4">ほしの郷!$A$1:$G$124</definedName>
    <definedName name="_xlnm.Print_Area" localSheetId="5">ほしの郷長南!$A$1:$G$124</definedName>
    <definedName name="_xlnm.Print_Area" localSheetId="3">居宅1!$A$1:$G$124</definedName>
    <definedName name="_xlnm.Print_Area" localSheetId="0">全体!$A$1:$G$124</definedName>
    <definedName name="_xlnm.Print_Area" localSheetId="1">本部!$A$1:$G$124</definedName>
    <definedName name="_xlnm.Print_Titles" localSheetId="2">びおとーぷ!$1:$4</definedName>
    <definedName name="_xlnm.Print_Titles" localSheetId="4">ほしの郷!$1:$4</definedName>
    <definedName name="_xlnm.Print_Titles" localSheetId="5">ほしの郷長南!$1:$4</definedName>
    <definedName name="_xlnm.Print_Titles" localSheetId="3">居宅1!$1:$4</definedName>
    <definedName name="_xlnm.Print_Titles" localSheetId="0">全体!$1:$4</definedName>
    <definedName name="_xlnm.Print_Titles" localSheetId="1">本部!$1:$4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3" i="4" l="1"/>
  <c r="G123" i="4" s="1"/>
  <c r="E115" i="4"/>
  <c r="E111" i="4"/>
  <c r="E107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3" i="4"/>
  <c r="E58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34" i="4"/>
  <c r="E27" i="4"/>
  <c r="E28" i="4"/>
  <c r="E29" i="4"/>
  <c r="E30" i="4"/>
  <c r="E31" i="4"/>
  <c r="E32" i="4"/>
  <c r="E26" i="4"/>
  <c r="E25" i="4"/>
  <c r="F120" i="4"/>
  <c r="F117" i="4"/>
  <c r="F115" i="4"/>
  <c r="F114" i="4"/>
  <c r="F113" i="4"/>
  <c r="F111" i="4"/>
  <c r="F109" i="4"/>
  <c r="F107" i="4"/>
  <c r="F106" i="4"/>
  <c r="F105" i="4"/>
  <c r="F104" i="4"/>
  <c r="F100" i="4"/>
  <c r="F99" i="4"/>
  <c r="F98" i="4"/>
  <c r="F97" i="4"/>
  <c r="F96" i="4"/>
  <c r="F95" i="4"/>
  <c r="F93" i="4"/>
  <c r="F91" i="4"/>
  <c r="F90" i="4"/>
  <c r="F88" i="4"/>
  <c r="F87" i="4"/>
  <c r="F26" i="4"/>
  <c r="F27" i="4"/>
  <c r="F28" i="4"/>
  <c r="F29" i="4"/>
  <c r="F30" i="4"/>
  <c r="F31" i="4"/>
  <c r="F32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3" i="4"/>
  <c r="F25" i="4"/>
  <c r="F8" i="4"/>
  <c r="F9" i="4"/>
  <c r="F10" i="4"/>
  <c r="F11" i="4"/>
  <c r="F12" i="4"/>
  <c r="F14" i="4"/>
  <c r="F16" i="4"/>
  <c r="F17" i="4"/>
  <c r="F18" i="4"/>
  <c r="F19" i="4"/>
  <c r="F21" i="4"/>
  <c r="F22" i="4"/>
  <c r="F6" i="4"/>
  <c r="G115" i="6"/>
  <c r="G111" i="6"/>
  <c r="G107" i="6"/>
  <c r="G115" i="13"/>
  <c r="G111" i="13"/>
  <c r="G107" i="13"/>
  <c r="G117" i="10"/>
  <c r="G115" i="10"/>
  <c r="G107" i="10"/>
  <c r="G111" i="10"/>
  <c r="F7" i="10"/>
  <c r="G115" i="9"/>
  <c r="G111" i="9"/>
  <c r="G107" i="9"/>
  <c r="G107" i="5"/>
  <c r="G115" i="5"/>
  <c r="G113" i="5"/>
  <c r="G114" i="5"/>
  <c r="G117" i="5"/>
  <c r="G111" i="5"/>
  <c r="F33" i="5"/>
  <c r="F20" i="5"/>
  <c r="G120" i="4"/>
  <c r="G123" i="13"/>
  <c r="G120" i="13"/>
  <c r="G117" i="13"/>
  <c r="G114" i="13"/>
  <c r="G113" i="13"/>
  <c r="G109" i="13"/>
  <c r="G106" i="13"/>
  <c r="G105" i="13"/>
  <c r="G104" i="13"/>
  <c r="G100" i="13"/>
  <c r="G99" i="13"/>
  <c r="G98" i="13"/>
  <c r="G97" i="13"/>
  <c r="G96" i="13"/>
  <c r="G95" i="13"/>
  <c r="G93" i="13"/>
  <c r="G91" i="13"/>
  <c r="G90" i="13"/>
  <c r="G88" i="13"/>
  <c r="G87" i="13"/>
  <c r="G83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2" i="13"/>
  <c r="G31" i="13"/>
  <c r="G30" i="13"/>
  <c r="G29" i="13"/>
  <c r="G28" i="13"/>
  <c r="G27" i="13"/>
  <c r="G26" i="13"/>
  <c r="G25" i="13"/>
  <c r="G22" i="13"/>
  <c r="G21" i="13"/>
  <c r="G19" i="13"/>
  <c r="G18" i="13"/>
  <c r="G17" i="13"/>
  <c r="G16" i="13"/>
  <c r="G14" i="13"/>
  <c r="G12" i="13"/>
  <c r="G11" i="13"/>
  <c r="G10" i="13"/>
  <c r="G9" i="13"/>
  <c r="G8" i="13"/>
  <c r="G6" i="13"/>
  <c r="G123" i="10"/>
  <c r="G120" i="10"/>
  <c r="G114" i="10"/>
  <c r="G113" i="10"/>
  <c r="G109" i="10"/>
  <c r="G106" i="10"/>
  <c r="G105" i="10"/>
  <c r="G104" i="10"/>
  <c r="G100" i="10"/>
  <c r="G99" i="10"/>
  <c r="G98" i="10"/>
  <c r="G97" i="10"/>
  <c r="G96" i="10"/>
  <c r="G95" i="10"/>
  <c r="G93" i="10"/>
  <c r="G91" i="10"/>
  <c r="G90" i="10"/>
  <c r="G88" i="10"/>
  <c r="G87" i="10"/>
  <c r="G83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2" i="10"/>
  <c r="G31" i="10"/>
  <c r="G30" i="10"/>
  <c r="G29" i="10"/>
  <c r="G28" i="10"/>
  <c r="G27" i="10"/>
  <c r="G26" i="10"/>
  <c r="G25" i="10"/>
  <c r="G22" i="10"/>
  <c r="G21" i="10"/>
  <c r="G19" i="10"/>
  <c r="G18" i="10"/>
  <c r="G17" i="10"/>
  <c r="G16" i="10"/>
  <c r="G14" i="10"/>
  <c r="G12" i="10"/>
  <c r="G11" i="10"/>
  <c r="G10" i="10"/>
  <c r="G9" i="10"/>
  <c r="G8" i="10"/>
  <c r="G6" i="10"/>
  <c r="G123" i="9"/>
  <c r="G120" i="9"/>
  <c r="G117" i="9"/>
  <c r="G114" i="9"/>
  <c r="G113" i="9"/>
  <c r="G109" i="9"/>
  <c r="G106" i="9"/>
  <c r="G105" i="9"/>
  <c r="G104" i="9"/>
  <c r="G100" i="9"/>
  <c r="G99" i="9"/>
  <c r="G98" i="9"/>
  <c r="G97" i="9"/>
  <c r="G96" i="9"/>
  <c r="G95" i="9"/>
  <c r="G93" i="9"/>
  <c r="G91" i="9"/>
  <c r="G90" i="9"/>
  <c r="G88" i="9"/>
  <c r="G87" i="9"/>
  <c r="G83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2" i="9"/>
  <c r="G31" i="9"/>
  <c r="G30" i="9"/>
  <c r="G29" i="9"/>
  <c r="G28" i="9"/>
  <c r="G27" i="9"/>
  <c r="G26" i="9"/>
  <c r="G25" i="9"/>
  <c r="G22" i="9"/>
  <c r="G21" i="9"/>
  <c r="G19" i="9"/>
  <c r="G18" i="9"/>
  <c r="G17" i="9"/>
  <c r="G16" i="9"/>
  <c r="G14" i="9"/>
  <c r="G12" i="9"/>
  <c r="G11" i="9"/>
  <c r="G10" i="9"/>
  <c r="G9" i="9"/>
  <c r="G8" i="9"/>
  <c r="G6" i="9"/>
  <c r="G123" i="5"/>
  <c r="G120" i="5"/>
  <c r="G109" i="5"/>
  <c r="G106" i="5"/>
  <c r="G105" i="5"/>
  <c r="G104" i="5"/>
  <c r="G100" i="5"/>
  <c r="G99" i="5"/>
  <c r="G98" i="5"/>
  <c r="G97" i="5"/>
  <c r="G96" i="5"/>
  <c r="G95" i="5"/>
  <c r="G93" i="5"/>
  <c r="G91" i="5"/>
  <c r="G90" i="5"/>
  <c r="G88" i="5"/>
  <c r="G87" i="5"/>
  <c r="G83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2" i="5"/>
  <c r="G31" i="5"/>
  <c r="G30" i="5"/>
  <c r="G29" i="5"/>
  <c r="G28" i="5"/>
  <c r="G27" i="5"/>
  <c r="G26" i="5"/>
  <c r="G25" i="5"/>
  <c r="G22" i="5"/>
  <c r="G21" i="5"/>
  <c r="G19" i="5"/>
  <c r="G18" i="5"/>
  <c r="G17" i="5"/>
  <c r="G16" i="5"/>
  <c r="G14" i="5"/>
  <c r="G12" i="5"/>
  <c r="G11" i="5"/>
  <c r="G10" i="5"/>
  <c r="G9" i="5"/>
  <c r="G8" i="5"/>
  <c r="G6" i="5"/>
  <c r="G123" i="6"/>
  <c r="G120" i="6"/>
  <c r="G114" i="6"/>
  <c r="G117" i="6"/>
  <c r="G105" i="6"/>
  <c r="G106" i="6"/>
  <c r="G109" i="6"/>
  <c r="G104" i="6"/>
  <c r="G95" i="6"/>
  <c r="G96" i="6"/>
  <c r="G97" i="6"/>
  <c r="G98" i="6"/>
  <c r="G99" i="6"/>
  <c r="G100" i="6"/>
  <c r="G93" i="6"/>
  <c r="G87" i="6"/>
  <c r="G88" i="6"/>
  <c r="G90" i="6"/>
  <c r="G91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58" i="6"/>
  <c r="G26" i="6"/>
  <c r="G27" i="6"/>
  <c r="G28" i="6"/>
  <c r="G29" i="6"/>
  <c r="G30" i="6"/>
  <c r="G31" i="6"/>
  <c r="G32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25" i="6"/>
  <c r="G6" i="6"/>
  <c r="G8" i="6"/>
  <c r="G9" i="6"/>
  <c r="G10" i="6"/>
  <c r="G11" i="6"/>
  <c r="G12" i="6"/>
  <c r="G14" i="6"/>
  <c r="G16" i="6"/>
  <c r="G17" i="6"/>
  <c r="G18" i="6"/>
  <c r="G19" i="6"/>
  <c r="G21" i="6"/>
  <c r="G22" i="6"/>
  <c r="G115" i="4" l="1"/>
  <c r="G111" i="4"/>
  <c r="G107" i="4"/>
  <c r="E57" i="5" l="1"/>
  <c r="E57" i="9"/>
  <c r="E57" i="10"/>
  <c r="E57" i="13"/>
  <c r="E86" i="5" l="1"/>
  <c r="E94" i="10" l="1"/>
  <c r="E82" i="10"/>
  <c r="E20" i="5" l="1"/>
  <c r="G20" i="5" s="1"/>
  <c r="E105" i="4" l="1"/>
  <c r="G105" i="4" s="1"/>
  <c r="E104" i="4" l="1"/>
  <c r="G104" i="4" s="1"/>
  <c r="F103" i="6"/>
  <c r="E103" i="6"/>
  <c r="F103" i="5"/>
  <c r="E103" i="5"/>
  <c r="F103" i="9"/>
  <c r="F110" i="9" s="1"/>
  <c r="E103" i="9"/>
  <c r="E108" i="9"/>
  <c r="F108" i="9"/>
  <c r="E112" i="9"/>
  <c r="F112" i="9"/>
  <c r="E116" i="9"/>
  <c r="F116" i="9"/>
  <c r="F86" i="9"/>
  <c r="F103" i="13"/>
  <c r="E103" i="13"/>
  <c r="F103" i="10"/>
  <c r="E103" i="10"/>
  <c r="G108" i="9" l="1"/>
  <c r="G103" i="13"/>
  <c r="G103" i="10"/>
  <c r="G116" i="9"/>
  <c r="E110" i="9"/>
  <c r="G110" i="9" s="1"/>
  <c r="G103" i="9"/>
  <c r="F118" i="9"/>
  <c r="F119" i="9" s="1"/>
  <c r="E118" i="9"/>
  <c r="G112" i="9"/>
  <c r="G103" i="5"/>
  <c r="G103" i="6"/>
  <c r="F103" i="4"/>
  <c r="E86" i="13"/>
  <c r="E86" i="10"/>
  <c r="E86" i="9"/>
  <c r="G86" i="9" s="1"/>
  <c r="E86" i="6"/>
  <c r="E114" i="4"/>
  <c r="G114" i="4" s="1"/>
  <c r="E117" i="4"/>
  <c r="G117" i="4" s="1"/>
  <c r="E113" i="4"/>
  <c r="G113" i="4" s="1"/>
  <c r="E106" i="4"/>
  <c r="G106" i="4" s="1"/>
  <c r="E109" i="4"/>
  <c r="G109" i="4" s="1"/>
  <c r="E95" i="4"/>
  <c r="G95" i="4" s="1"/>
  <c r="E96" i="4"/>
  <c r="G96" i="4" s="1"/>
  <c r="E97" i="4"/>
  <c r="G97" i="4" s="1"/>
  <c r="E98" i="4"/>
  <c r="G98" i="4" s="1"/>
  <c r="E99" i="4"/>
  <c r="G99" i="4" s="1"/>
  <c r="E100" i="4"/>
  <c r="G100" i="4" s="1"/>
  <c r="E93" i="4"/>
  <c r="E88" i="4"/>
  <c r="G88" i="4" s="1"/>
  <c r="E90" i="4"/>
  <c r="G90" i="4" s="1"/>
  <c r="E91" i="4"/>
  <c r="G91" i="4" s="1"/>
  <c r="E87" i="4"/>
  <c r="F86" i="13"/>
  <c r="F86" i="10"/>
  <c r="G93" i="4" l="1"/>
  <c r="G118" i="9"/>
  <c r="G86" i="13"/>
  <c r="G86" i="10"/>
  <c r="E119" i="9"/>
  <c r="G119" i="9" s="1"/>
  <c r="E86" i="4"/>
  <c r="G87" i="4"/>
  <c r="F20" i="10"/>
  <c r="F20" i="13"/>
  <c r="G20" i="13" s="1"/>
  <c r="E21" i="4"/>
  <c r="G21" i="4" s="1"/>
  <c r="E20" i="6"/>
  <c r="E20" i="13"/>
  <c r="E20" i="9"/>
  <c r="E20" i="10"/>
  <c r="E108" i="5"/>
  <c r="E110" i="5" s="1"/>
  <c r="E15" i="5"/>
  <c r="G20" i="10" l="1"/>
  <c r="E7" i="9"/>
  <c r="E116" i="5" l="1"/>
  <c r="E33" i="5"/>
  <c r="A2" i="13"/>
  <c r="A2" i="10"/>
  <c r="A2" i="9"/>
  <c r="A2" i="5"/>
  <c r="A2" i="6"/>
  <c r="E94" i="6" l="1"/>
  <c r="E101" i="6" l="1"/>
  <c r="F116" i="13"/>
  <c r="E116" i="13"/>
  <c r="F112" i="13"/>
  <c r="E112" i="13"/>
  <c r="E118" i="13" s="1"/>
  <c r="F108" i="13"/>
  <c r="F110" i="13" s="1"/>
  <c r="E108" i="13"/>
  <c r="F94" i="13"/>
  <c r="E94" i="13"/>
  <c r="E101" i="13" s="1"/>
  <c r="F89" i="13"/>
  <c r="E89" i="13"/>
  <c r="G89" i="13" s="1"/>
  <c r="F92" i="13"/>
  <c r="F82" i="13"/>
  <c r="E82" i="13"/>
  <c r="G82" i="13" s="1"/>
  <c r="F57" i="13"/>
  <c r="G57" i="13" s="1"/>
  <c r="F33" i="13"/>
  <c r="F24" i="13"/>
  <c r="F15" i="13"/>
  <c r="E15" i="13"/>
  <c r="F13" i="13"/>
  <c r="E13" i="13"/>
  <c r="G13" i="13" s="1"/>
  <c r="F7" i="13"/>
  <c r="F5" i="13" s="1"/>
  <c r="E7" i="13"/>
  <c r="G7" i="13" s="1"/>
  <c r="F116" i="10"/>
  <c r="G116" i="10" s="1"/>
  <c r="F112" i="10"/>
  <c r="E112" i="10"/>
  <c r="F108" i="10"/>
  <c r="F110" i="10" s="1"/>
  <c r="E108" i="10"/>
  <c r="F94" i="10"/>
  <c r="F89" i="10"/>
  <c r="E89" i="10"/>
  <c r="F82" i="10"/>
  <c r="G82" i="10" s="1"/>
  <c r="F57" i="10"/>
  <c r="G57" i="10" s="1"/>
  <c r="F33" i="10"/>
  <c r="E33" i="10"/>
  <c r="F24" i="10"/>
  <c r="F15" i="10"/>
  <c r="E15" i="10"/>
  <c r="F13" i="10"/>
  <c r="E13" i="10"/>
  <c r="G13" i="10" s="1"/>
  <c r="E7" i="10"/>
  <c r="G7" i="10" s="1"/>
  <c r="F5" i="10"/>
  <c r="F94" i="9"/>
  <c r="F101" i="9" s="1"/>
  <c r="E94" i="9"/>
  <c r="F89" i="9"/>
  <c r="E89" i="9"/>
  <c r="F82" i="9"/>
  <c r="E82" i="9"/>
  <c r="G82" i="9" s="1"/>
  <c r="F57" i="9"/>
  <c r="G57" i="9" s="1"/>
  <c r="F33" i="9"/>
  <c r="E33" i="9"/>
  <c r="G33" i="9" s="1"/>
  <c r="F24" i="9"/>
  <c r="F20" i="9"/>
  <c r="G20" i="9" s="1"/>
  <c r="F15" i="9"/>
  <c r="E15" i="9"/>
  <c r="G15" i="9" s="1"/>
  <c r="F13" i="9"/>
  <c r="E13" i="9"/>
  <c r="F7" i="9"/>
  <c r="E5" i="9"/>
  <c r="F116" i="5"/>
  <c r="G116" i="5" s="1"/>
  <c r="F112" i="5"/>
  <c r="F118" i="5" s="1"/>
  <c r="E112" i="5"/>
  <c r="E118" i="5" s="1"/>
  <c r="G118" i="5" s="1"/>
  <c r="F108" i="5"/>
  <c r="E103" i="4"/>
  <c r="F94" i="5"/>
  <c r="F101" i="5" s="1"/>
  <c r="E94" i="5"/>
  <c r="F89" i="5"/>
  <c r="E89" i="5"/>
  <c r="F86" i="5"/>
  <c r="G86" i="5" s="1"/>
  <c r="F82" i="5"/>
  <c r="E82" i="5"/>
  <c r="F57" i="5"/>
  <c r="G57" i="5" s="1"/>
  <c r="G33" i="5"/>
  <c r="E24" i="5"/>
  <c r="F24" i="5"/>
  <c r="F15" i="5"/>
  <c r="G15" i="5" s="1"/>
  <c r="F13" i="5"/>
  <c r="E13" i="5"/>
  <c r="F7" i="5"/>
  <c r="E7" i="5"/>
  <c r="E5" i="5" s="1"/>
  <c r="F116" i="6"/>
  <c r="E116" i="6"/>
  <c r="G113" i="6"/>
  <c r="F112" i="6"/>
  <c r="E112" i="6"/>
  <c r="F108" i="6"/>
  <c r="E108" i="6"/>
  <c r="F94" i="6"/>
  <c r="G94" i="6" s="1"/>
  <c r="F89" i="6"/>
  <c r="E89" i="6"/>
  <c r="G89" i="6" s="1"/>
  <c r="F86" i="6"/>
  <c r="F82" i="6"/>
  <c r="E82" i="6"/>
  <c r="F57" i="6"/>
  <c r="E57" i="6"/>
  <c r="E57" i="4" s="1"/>
  <c r="F33" i="6"/>
  <c r="F33" i="4" s="1"/>
  <c r="E33" i="6"/>
  <c r="F24" i="6"/>
  <c r="F24" i="4" s="1"/>
  <c r="F20" i="6"/>
  <c r="F15" i="6"/>
  <c r="E15" i="6"/>
  <c r="G15" i="6" s="1"/>
  <c r="F13" i="6"/>
  <c r="E13" i="6"/>
  <c r="G13" i="6" s="1"/>
  <c r="F7" i="6"/>
  <c r="E7" i="6"/>
  <c r="G80" i="4"/>
  <c r="G78" i="4"/>
  <c r="G76" i="4"/>
  <c r="G74" i="4"/>
  <c r="G72" i="4"/>
  <c r="G70" i="4"/>
  <c r="G68" i="4"/>
  <c r="G66" i="4"/>
  <c r="G64" i="4"/>
  <c r="G62" i="4"/>
  <c r="G60" i="4"/>
  <c r="G58" i="4"/>
  <c r="G25" i="4"/>
  <c r="E22" i="4"/>
  <c r="G22" i="4" s="1"/>
  <c r="E19" i="4"/>
  <c r="G19" i="4" s="1"/>
  <c r="E18" i="4"/>
  <c r="G18" i="4" s="1"/>
  <c r="E17" i="4"/>
  <c r="G17" i="4" s="1"/>
  <c r="E16" i="4"/>
  <c r="G16" i="4" s="1"/>
  <c r="E14" i="4"/>
  <c r="G14" i="4" s="1"/>
  <c r="E12" i="4"/>
  <c r="G12" i="4" s="1"/>
  <c r="E11" i="4"/>
  <c r="G11" i="4" s="1"/>
  <c r="E10" i="4"/>
  <c r="G10" i="4" s="1"/>
  <c r="E9" i="4"/>
  <c r="G9" i="4" s="1"/>
  <c r="E8" i="4"/>
  <c r="G8" i="4" s="1"/>
  <c r="E6" i="4"/>
  <c r="G6" i="4" s="1"/>
  <c r="G82" i="6" l="1"/>
  <c r="E82" i="4"/>
  <c r="E112" i="4"/>
  <c r="F15" i="4"/>
  <c r="G33" i="6"/>
  <c r="F89" i="4"/>
  <c r="G108" i="13"/>
  <c r="E110" i="13"/>
  <c r="G110" i="13" s="1"/>
  <c r="G15" i="13"/>
  <c r="G116" i="13"/>
  <c r="E92" i="10"/>
  <c r="G89" i="10"/>
  <c r="G15" i="10"/>
  <c r="G108" i="10"/>
  <c r="E110" i="10"/>
  <c r="G110" i="10" s="1"/>
  <c r="F23" i="10"/>
  <c r="G33" i="10"/>
  <c r="G112" i="10"/>
  <c r="E118" i="10"/>
  <c r="F116" i="4"/>
  <c r="F118" i="10"/>
  <c r="F13" i="4"/>
  <c r="G89" i="9"/>
  <c r="F82" i="4"/>
  <c r="E101" i="9"/>
  <c r="G101" i="9" s="1"/>
  <c r="G94" i="9"/>
  <c r="F5" i="9"/>
  <c r="G5" i="9" s="1"/>
  <c r="G7" i="9"/>
  <c r="G13" i="9"/>
  <c r="G108" i="5"/>
  <c r="F110" i="5"/>
  <c r="G57" i="6"/>
  <c r="F57" i="4"/>
  <c r="G57" i="4" s="1"/>
  <c r="G108" i="6"/>
  <c r="E110" i="6"/>
  <c r="E108" i="4"/>
  <c r="E110" i="4" s="1"/>
  <c r="F108" i="4"/>
  <c r="F110" i="6"/>
  <c r="G81" i="4"/>
  <c r="G112" i="6"/>
  <c r="E118" i="6"/>
  <c r="F20" i="4"/>
  <c r="G20" i="6"/>
  <c r="E92" i="6"/>
  <c r="F112" i="4"/>
  <c r="F118" i="6"/>
  <c r="F86" i="4"/>
  <c r="G86" i="6"/>
  <c r="F5" i="6"/>
  <c r="F7" i="4"/>
  <c r="F5" i="4" s="1"/>
  <c r="E5" i="6"/>
  <c r="G5" i="6" s="1"/>
  <c r="G7" i="6"/>
  <c r="G116" i="6"/>
  <c r="E116" i="4"/>
  <c r="G116" i="4" s="1"/>
  <c r="F101" i="6"/>
  <c r="F94" i="4"/>
  <c r="G103" i="4"/>
  <c r="F118" i="13"/>
  <c r="G118" i="13" s="1"/>
  <c r="G112" i="13"/>
  <c r="F101" i="13"/>
  <c r="G101" i="13" s="1"/>
  <c r="G94" i="13"/>
  <c r="F84" i="13"/>
  <c r="F101" i="10"/>
  <c r="G94" i="10"/>
  <c r="G82" i="5"/>
  <c r="E89" i="4"/>
  <c r="G89" i="5"/>
  <c r="G112" i="5"/>
  <c r="G24" i="5"/>
  <c r="F84" i="5"/>
  <c r="G13" i="5"/>
  <c r="E101" i="5"/>
  <c r="G101" i="5" s="1"/>
  <c r="G94" i="5"/>
  <c r="F5" i="5"/>
  <c r="G5" i="5" s="1"/>
  <c r="G7" i="5"/>
  <c r="E94" i="4"/>
  <c r="E101" i="10"/>
  <c r="F92" i="5"/>
  <c r="F102" i="5" s="1"/>
  <c r="F23" i="9"/>
  <c r="F92" i="10"/>
  <c r="F23" i="13"/>
  <c r="F92" i="9"/>
  <c r="F102" i="9" s="1"/>
  <c r="E5" i="13"/>
  <c r="G5" i="13" s="1"/>
  <c r="E23" i="6"/>
  <c r="G23" i="6" s="1"/>
  <c r="F84" i="6"/>
  <c r="E92" i="5"/>
  <c r="E24" i="9"/>
  <c r="E84" i="9" s="1"/>
  <c r="F84" i="9"/>
  <c r="E84" i="5"/>
  <c r="E23" i="5"/>
  <c r="F23" i="6"/>
  <c r="E24" i="6"/>
  <c r="G24" i="6" s="1"/>
  <c r="F92" i="6"/>
  <c r="E15" i="4"/>
  <c r="G15" i="4" s="1"/>
  <c r="E23" i="9"/>
  <c r="E92" i="9"/>
  <c r="E7" i="4"/>
  <c r="E5" i="10"/>
  <c r="G5" i="10" s="1"/>
  <c r="G29" i="4"/>
  <c r="E24" i="10"/>
  <c r="G24" i="10" s="1"/>
  <c r="F84" i="10"/>
  <c r="E13" i="4"/>
  <c r="G13" i="4" s="1"/>
  <c r="G59" i="4"/>
  <c r="G61" i="4"/>
  <c r="G63" i="4"/>
  <c r="G65" i="4"/>
  <c r="G67" i="4"/>
  <c r="G69" i="4"/>
  <c r="G71" i="4"/>
  <c r="G73" i="4"/>
  <c r="G75" i="4"/>
  <c r="G77" i="4"/>
  <c r="G79" i="4"/>
  <c r="E92" i="13"/>
  <c r="G92" i="13" s="1"/>
  <c r="G89" i="4" l="1"/>
  <c r="E92" i="4"/>
  <c r="E118" i="4"/>
  <c r="G92" i="9"/>
  <c r="G94" i="4"/>
  <c r="E101" i="4"/>
  <c r="G23" i="9"/>
  <c r="G101" i="10"/>
  <c r="F118" i="4"/>
  <c r="G82" i="4"/>
  <c r="F101" i="4"/>
  <c r="G92" i="10"/>
  <c r="G84" i="9"/>
  <c r="G24" i="9"/>
  <c r="F110" i="4"/>
  <c r="G110" i="4" s="1"/>
  <c r="F102" i="6"/>
  <c r="F92" i="4"/>
  <c r="G92" i="6"/>
  <c r="G108" i="4"/>
  <c r="F84" i="4"/>
  <c r="G110" i="6"/>
  <c r="G101" i="6"/>
  <c r="G118" i="6"/>
  <c r="G7" i="4"/>
  <c r="G112" i="4"/>
  <c r="F119" i="13"/>
  <c r="F102" i="13"/>
  <c r="F85" i="13"/>
  <c r="F119" i="10"/>
  <c r="G118" i="10"/>
  <c r="F85" i="10"/>
  <c r="G84" i="5"/>
  <c r="F85" i="9"/>
  <c r="E102" i="5"/>
  <c r="G92" i="5"/>
  <c r="G102" i="5"/>
  <c r="F119" i="5"/>
  <c r="G110" i="5"/>
  <c r="F23" i="5"/>
  <c r="G23" i="5" s="1"/>
  <c r="F85" i="6"/>
  <c r="E119" i="5"/>
  <c r="F102" i="10"/>
  <c r="E102" i="10"/>
  <c r="E119" i="13"/>
  <c r="E5" i="4"/>
  <c r="G5" i="4" s="1"/>
  <c r="E85" i="5"/>
  <c r="E23" i="13"/>
  <c r="G23" i="13" s="1"/>
  <c r="E119" i="6"/>
  <c r="F119" i="6"/>
  <c r="E102" i="6"/>
  <c r="E84" i="6"/>
  <c r="G84" i="6" s="1"/>
  <c r="E85" i="9"/>
  <c r="E102" i="9"/>
  <c r="G102" i="9" s="1"/>
  <c r="E20" i="4"/>
  <c r="G20" i="4" s="1"/>
  <c r="E23" i="10"/>
  <c r="G23" i="10" s="1"/>
  <c r="E119" i="10"/>
  <c r="E84" i="10"/>
  <c r="G84" i="10" s="1"/>
  <c r="G46" i="4"/>
  <c r="G40" i="4"/>
  <c r="G56" i="4"/>
  <c r="G41" i="4"/>
  <c r="G49" i="4"/>
  <c r="G31" i="4"/>
  <c r="G30" i="4"/>
  <c r="G27" i="4"/>
  <c r="G34" i="4"/>
  <c r="E33" i="13"/>
  <c r="G33" i="13" s="1"/>
  <c r="G50" i="4"/>
  <c r="G44" i="4"/>
  <c r="G35" i="4"/>
  <c r="G43" i="4"/>
  <c r="G51" i="4"/>
  <c r="G26" i="4"/>
  <c r="E24" i="13"/>
  <c r="G24" i="13" s="1"/>
  <c r="G32" i="4"/>
  <c r="G38" i="4"/>
  <c r="G54" i="4"/>
  <c r="G48" i="4"/>
  <c r="G37" i="4"/>
  <c r="G45" i="4"/>
  <c r="G53" i="4"/>
  <c r="G28" i="4"/>
  <c r="G42" i="4"/>
  <c r="G36" i="4"/>
  <c r="G52" i="4"/>
  <c r="G39" i="4"/>
  <c r="G47" i="4"/>
  <c r="G55" i="4"/>
  <c r="E102" i="13"/>
  <c r="G102" i="6" l="1"/>
  <c r="G102" i="10"/>
  <c r="F119" i="4"/>
  <c r="G85" i="9"/>
  <c r="G118" i="4"/>
  <c r="G102" i="13"/>
  <c r="F102" i="4"/>
  <c r="F23" i="4"/>
  <c r="G119" i="6"/>
  <c r="G119" i="13"/>
  <c r="F121" i="13"/>
  <c r="F124" i="13" s="1"/>
  <c r="G119" i="10"/>
  <c r="F121" i="10"/>
  <c r="F124" i="10" s="1"/>
  <c r="F121" i="9"/>
  <c r="G119" i="5"/>
  <c r="F85" i="5"/>
  <c r="F121" i="5" s="1"/>
  <c r="F121" i="6"/>
  <c r="E121" i="5"/>
  <c r="E119" i="4"/>
  <c r="G119" i="4" s="1"/>
  <c r="E23" i="4"/>
  <c r="G83" i="4"/>
  <c r="E85" i="6"/>
  <c r="G85" i="6" s="1"/>
  <c r="E121" i="9"/>
  <c r="E85" i="10"/>
  <c r="E121" i="10" s="1"/>
  <c r="E84" i="13"/>
  <c r="G84" i="13" s="1"/>
  <c r="E24" i="4"/>
  <c r="E33" i="4"/>
  <c r="G33" i="4" s="1"/>
  <c r="G23" i="4" l="1"/>
  <c r="G85" i="10"/>
  <c r="F85" i="4"/>
  <c r="F124" i="6"/>
  <c r="F121" i="4"/>
  <c r="G121" i="10"/>
  <c r="F124" i="9"/>
  <c r="G121" i="9"/>
  <c r="G24" i="4"/>
  <c r="E84" i="4"/>
  <c r="G84" i="4" s="1"/>
  <c r="G85" i="5"/>
  <c r="F124" i="5"/>
  <c r="G121" i="5"/>
  <c r="E124" i="5"/>
  <c r="G101" i="4"/>
  <c r="E121" i="6"/>
  <c r="G121" i="6" s="1"/>
  <c r="E124" i="9"/>
  <c r="E85" i="13"/>
  <c r="G85" i="13" s="1"/>
  <c r="G124" i="9" l="1"/>
  <c r="G124" i="5"/>
  <c r="E102" i="4"/>
  <c r="E124" i="6"/>
  <c r="G124" i="6" s="1"/>
  <c r="E124" i="10"/>
  <c r="G124" i="10" s="1"/>
  <c r="E121" i="13"/>
  <c r="G121" i="13" s="1"/>
  <c r="E85" i="4"/>
  <c r="G85" i="4" s="1"/>
  <c r="E121" i="4" l="1"/>
  <c r="E124" i="13"/>
  <c r="G124" i="13" s="1"/>
  <c r="E124" i="4" l="1"/>
  <c r="G86" i="4" l="1"/>
  <c r="G92" i="4"/>
  <c r="G102" i="4" l="1"/>
  <c r="G121" i="4" l="1"/>
  <c r="F124" i="4"/>
  <c r="G124" i="4" s="1"/>
</calcChain>
</file>

<file path=xl/sharedStrings.xml><?xml version="1.0" encoding="utf-8"?>
<sst xmlns="http://schemas.openxmlformats.org/spreadsheetml/2006/main" count="811" uniqueCount="139">
  <si>
    <t>介護保険事業収入</t>
  </si>
  <si>
    <t xml:space="preserve">  施設介護料収入</t>
  </si>
  <si>
    <t xml:space="preserve">  居宅介護料収入</t>
  </si>
  <si>
    <t xml:space="preserve">  （介護報酬収入）</t>
  </si>
  <si>
    <t xml:space="preserve">  （利用者負担金収入）</t>
  </si>
  <si>
    <t xml:space="preserve">  居宅介護支援介護料収入</t>
  </si>
  <si>
    <t xml:space="preserve">  利用者等利用料収入</t>
  </si>
  <si>
    <t xml:space="preserve">  その他の事業収入</t>
  </si>
  <si>
    <t>老人福祉事業収入</t>
  </si>
  <si>
    <t xml:space="preserve">  運営事業収入</t>
  </si>
  <si>
    <t>その他の事業収入</t>
  </si>
  <si>
    <t>借入金利息補助金収入</t>
  </si>
  <si>
    <t>受取利息配当金収入</t>
  </si>
  <si>
    <t>その他の収入</t>
  </si>
  <si>
    <t xml:space="preserve">  雑収入</t>
  </si>
  <si>
    <t>人件費支出</t>
  </si>
  <si>
    <t xml:space="preserve">  役員報酬支出</t>
  </si>
  <si>
    <t xml:space="preserve">  職員給料支出</t>
  </si>
  <si>
    <t xml:space="preserve">  職員賞与支出</t>
  </si>
  <si>
    <t xml:space="preserve">  職員諸手当</t>
  </si>
  <si>
    <t xml:space="preserve">  非常勤職員給与支出</t>
  </si>
  <si>
    <t xml:space="preserve">  派遣職員費支出</t>
  </si>
  <si>
    <t xml:space="preserve">  退職給付支出</t>
  </si>
  <si>
    <t xml:space="preserve">  法定福利費支出</t>
  </si>
  <si>
    <t>事業費支出</t>
  </si>
  <si>
    <t xml:space="preserve">  給食費支出</t>
  </si>
  <si>
    <t xml:space="preserve">  介護用品費支出</t>
  </si>
  <si>
    <t xml:space="preserve">  医薬品費支出</t>
  </si>
  <si>
    <t xml:space="preserve">  診療・療養等材料費支出</t>
  </si>
  <si>
    <t xml:space="preserve">  保健衛生費支出</t>
  </si>
  <si>
    <t xml:space="preserve">  医療費支出</t>
  </si>
  <si>
    <t xml:space="preserve">  被服費支出</t>
  </si>
  <si>
    <t xml:space="preserve">  教養娯楽費支出</t>
  </si>
  <si>
    <t xml:space="preserve">  日用品費支出</t>
  </si>
  <si>
    <t xml:space="preserve">  保育材料費支出</t>
  </si>
  <si>
    <t xml:space="preserve">  本人支給金支出</t>
  </si>
  <si>
    <t xml:space="preserve">  水道光熱費支出</t>
  </si>
  <si>
    <t xml:space="preserve">  燃料費支出</t>
  </si>
  <si>
    <t xml:space="preserve">  消耗器具備品費支出</t>
  </si>
  <si>
    <t xml:space="preserve">  保険料支出</t>
  </si>
  <si>
    <t xml:space="preserve">  賃借料支出</t>
  </si>
  <si>
    <t xml:space="preserve">  教育指導費支出</t>
  </si>
  <si>
    <t xml:space="preserve">  就職支度費支出</t>
  </si>
  <si>
    <t xml:space="preserve">  葬祭費支出</t>
  </si>
  <si>
    <t xml:space="preserve">  車輌費支出</t>
  </si>
  <si>
    <t xml:space="preserve">  管理費返還支出</t>
  </si>
  <si>
    <t xml:space="preserve">  雑支出</t>
  </si>
  <si>
    <t xml:space="preserve">  その他の事業費支出</t>
  </si>
  <si>
    <t>事務費支出</t>
  </si>
  <si>
    <t xml:space="preserve">  福利厚生費支出</t>
  </si>
  <si>
    <t xml:space="preserve">  職員被服費支出</t>
  </si>
  <si>
    <t xml:space="preserve">  旅費交通費支出</t>
  </si>
  <si>
    <t xml:space="preserve">  研修研究費支出</t>
  </si>
  <si>
    <t xml:space="preserve">  事務消耗品費支出</t>
  </si>
  <si>
    <t xml:space="preserve">  印刷製本費支出</t>
  </si>
  <si>
    <t xml:space="preserve">  修繕費支出</t>
  </si>
  <si>
    <t xml:space="preserve">  通信運搬費支出</t>
  </si>
  <si>
    <t xml:space="preserve">  会議費支出</t>
  </si>
  <si>
    <t xml:space="preserve">  広報費支出</t>
  </si>
  <si>
    <t xml:space="preserve">  業務委託費支出</t>
  </si>
  <si>
    <t xml:space="preserve">  手数料支出</t>
  </si>
  <si>
    <t xml:space="preserve">  土地・建物賃借料支出</t>
  </si>
  <si>
    <t xml:space="preserve">  租税公課支出</t>
  </si>
  <si>
    <t xml:space="preserve">  保守料支出</t>
  </si>
  <si>
    <t xml:space="preserve">  渉外費支出</t>
  </si>
  <si>
    <t xml:space="preserve">  諸会費支出</t>
  </si>
  <si>
    <t xml:space="preserve">  その他の事務費支出</t>
  </si>
  <si>
    <t>支払利息支出</t>
  </si>
  <si>
    <t>その他の支出</t>
  </si>
  <si>
    <t xml:space="preserve">  利用者等外給食費支出</t>
  </si>
  <si>
    <t>事業活動支出計(2)</t>
  </si>
  <si>
    <t>事業活動資金収支差額(3)=(1)-(2)</t>
  </si>
  <si>
    <t>施設整備等補助金収入</t>
  </si>
  <si>
    <t xml:space="preserve">  設備資金借入金元金償還補助金収入</t>
  </si>
  <si>
    <t>施設整備等寄附金収入</t>
  </si>
  <si>
    <t xml:space="preserve">  施設整備等寄附金収入</t>
  </si>
  <si>
    <t>設備資金借入金収入</t>
  </si>
  <si>
    <t>施設整備等収入計(4)</t>
  </si>
  <si>
    <t>設備資金借入金元金償還支出</t>
  </si>
  <si>
    <t>固定資産取得支出</t>
  </si>
  <si>
    <t xml:space="preserve">  土地取得支出</t>
  </si>
  <si>
    <t xml:space="preserve">  建物取得支出</t>
  </si>
  <si>
    <t xml:space="preserve">  車輌運搬具取得支出</t>
  </si>
  <si>
    <t xml:space="preserve">  器具及び備品取得支出</t>
  </si>
  <si>
    <t xml:space="preserve">  その他の固定資産取得支出</t>
  </si>
  <si>
    <t>施設整備等支出計(5)</t>
  </si>
  <si>
    <t>施設整備等資金収支差額(6)=(4)-(5)</t>
  </si>
  <si>
    <t>積立資産取崩収入</t>
  </si>
  <si>
    <t xml:space="preserve">  退職給付引当資産取崩収入</t>
  </si>
  <si>
    <t>その他の活動による収入</t>
  </si>
  <si>
    <t xml:space="preserve">  その他の活動による収入</t>
  </si>
  <si>
    <t>その他の活動収入計(7)</t>
  </si>
  <si>
    <t>積立資産支出</t>
  </si>
  <si>
    <t xml:space="preserve">  退職給付引当資産支出</t>
  </si>
  <si>
    <t>事業区分間繰入金支出</t>
  </si>
  <si>
    <t>その他の活動による支出</t>
  </si>
  <si>
    <t xml:space="preserve">  その他の活動による支出</t>
  </si>
  <si>
    <t>その他の活動支出計(8)</t>
  </si>
  <si>
    <t>その他の活動資金収支差額(9)=(7)-(8)</t>
  </si>
  <si>
    <t>予備費支出(10)</t>
  </si>
  <si>
    <t>当期資金収支差額合計(11)=(3)+(6)+(9)-(10)</t>
  </si>
  <si>
    <t>前期末支払資金残高(12)</t>
  </si>
  <si>
    <t>当期末支払資金残高(11)+(12)</t>
  </si>
  <si>
    <t>事業活動収入計　(1)</t>
    <phoneticPr fontId="2"/>
  </si>
  <si>
    <t>　事　業　活　動　に　よ　る　収　支　</t>
    <rPh sb="1" eb="2">
      <t>コト</t>
    </rPh>
    <rPh sb="3" eb="4">
      <t>ギョウ</t>
    </rPh>
    <rPh sb="5" eb="6">
      <t>カツ</t>
    </rPh>
    <rPh sb="7" eb="8">
      <t>ドウ</t>
    </rPh>
    <rPh sb="15" eb="16">
      <t>オサム</t>
    </rPh>
    <rPh sb="17" eb="18">
      <t>シ</t>
    </rPh>
    <phoneticPr fontId="2"/>
  </si>
  <si>
    <t>勘定科目</t>
    <rPh sb="0" eb="2">
      <t>カンジョウ</t>
    </rPh>
    <phoneticPr fontId="2"/>
  </si>
  <si>
    <t>事業区分間繰入金収入</t>
    <rPh sb="5" eb="7">
      <t>クリイレ</t>
    </rPh>
    <phoneticPr fontId="2"/>
  </si>
  <si>
    <t>　役員報酬支出</t>
    <rPh sb="1" eb="3">
      <t>ヤクイン</t>
    </rPh>
    <rPh sb="3" eb="5">
      <t>ホウシュウ</t>
    </rPh>
    <rPh sb="5" eb="7">
      <t>シシュツ</t>
    </rPh>
    <phoneticPr fontId="2"/>
  </si>
  <si>
    <t>　役員報酬支出</t>
    <rPh sb="1" eb="3">
      <t>ヤクイン</t>
    </rPh>
    <rPh sb="3" eb="7">
      <t>ホウシュウシシュツ</t>
    </rPh>
    <phoneticPr fontId="2"/>
  </si>
  <si>
    <t>経常経費寄付金収入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</si>
  <si>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経常経費寄付金収入</t>
    <rPh sb="0" eb="2">
      <t>ケイジョウ</t>
    </rPh>
    <rPh sb="2" eb="4">
      <t>ケイヒ</t>
    </rPh>
    <rPh sb="4" eb="9">
      <t>キフキンシュウニュウ</t>
    </rPh>
    <phoneticPr fontId="2"/>
  </si>
  <si>
    <t>資　金　収　支　予　算　書</t>
    <rPh sb="0" eb="1">
      <t>シ</t>
    </rPh>
    <rPh sb="2" eb="3">
      <t>キン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</si>
  <si>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社会福祉法人　共生会</t>
    <rPh sb="0" eb="2">
      <t>シャカイ</t>
    </rPh>
    <rPh sb="2" eb="4">
      <t>フクシ</t>
    </rPh>
    <rPh sb="4" eb="6">
      <t>ホウジン</t>
    </rPh>
    <rPh sb="7" eb="9">
      <t>キョウセイ</t>
    </rPh>
    <rPh sb="9" eb="10">
      <t>カイ</t>
    </rPh>
    <phoneticPr fontId="2"/>
  </si>
  <si>
    <t>法人全体</t>
    <rPh sb="0" eb="2">
      <t>ホウジン</t>
    </rPh>
    <rPh sb="2" eb="4">
      <t>ゼンタイ</t>
    </rPh>
    <phoneticPr fontId="2"/>
  </si>
  <si>
    <t>特養：長南</t>
    <rPh sb="0" eb="2">
      <t>トクヨウ</t>
    </rPh>
    <rPh sb="3" eb="5">
      <t>チョウナン</t>
    </rPh>
    <phoneticPr fontId="2"/>
  </si>
  <si>
    <t>ほしの郷</t>
    <rPh sb="3" eb="4">
      <t>サト</t>
    </rPh>
    <phoneticPr fontId="2"/>
  </si>
  <si>
    <t>びおとーぷ</t>
    <phoneticPr fontId="2"/>
  </si>
  <si>
    <t>本部</t>
    <rPh sb="0" eb="2">
      <t>ホンブ</t>
    </rPh>
    <phoneticPr fontId="2"/>
  </si>
  <si>
    <t>　収　　入</t>
    <rPh sb="1" eb="2">
      <t>シュウ</t>
    </rPh>
    <rPh sb="4" eb="5">
      <t>ニュウ</t>
    </rPh>
    <phoneticPr fontId="2"/>
  </si>
  <si>
    <t>　支　　出</t>
    <rPh sb="1" eb="2">
      <t>シ</t>
    </rPh>
    <rPh sb="4" eb="5">
      <t>デ</t>
    </rPh>
    <phoneticPr fontId="2"/>
  </si>
  <si>
    <t>　施　設　整　備　等　に　よ　る　収　支　</t>
    <rPh sb="1" eb="2">
      <t>シ</t>
    </rPh>
    <rPh sb="3" eb="4">
      <t>モウケル</t>
    </rPh>
    <rPh sb="5" eb="6">
      <t>ヒトシ</t>
    </rPh>
    <rPh sb="7" eb="8">
      <t>ソナエ</t>
    </rPh>
    <rPh sb="9" eb="10">
      <t>トウ</t>
    </rPh>
    <rPh sb="17" eb="18">
      <t>オサム</t>
    </rPh>
    <rPh sb="19" eb="20">
      <t>シ</t>
    </rPh>
    <phoneticPr fontId="2"/>
  </si>
  <si>
    <t>　そ　の　他　の　活　動　に　よ　る　収　支　</t>
    <rPh sb="5" eb="6">
      <t>タ</t>
    </rPh>
    <rPh sb="9" eb="10">
      <t>カツ</t>
    </rPh>
    <rPh sb="11" eb="12">
      <t>ドウ</t>
    </rPh>
    <rPh sb="19" eb="20">
      <t>オサム</t>
    </rPh>
    <rPh sb="21" eb="22">
      <t>シ</t>
    </rPh>
    <phoneticPr fontId="2"/>
  </si>
  <si>
    <t>　そ　の　他　の　活　動　に　よ　る　収　支</t>
    <rPh sb="5" eb="6">
      <t>タ</t>
    </rPh>
    <rPh sb="9" eb="10">
      <t>カツ</t>
    </rPh>
    <rPh sb="11" eb="12">
      <t>ドウ</t>
    </rPh>
    <rPh sb="19" eb="20">
      <t>オサム</t>
    </rPh>
    <rPh sb="21" eb="22">
      <t>シ</t>
    </rPh>
    <phoneticPr fontId="2"/>
  </si>
  <si>
    <t>事業区分間繰入金収入</t>
    <rPh sb="0" eb="2">
      <t>ジギョウ</t>
    </rPh>
    <rPh sb="2" eb="4">
      <t>クブン</t>
    </rPh>
    <rPh sb="5" eb="7">
      <t>クリイレ</t>
    </rPh>
    <phoneticPr fontId="2"/>
  </si>
  <si>
    <t>事業区分間繰入金支出</t>
    <rPh sb="0" eb="2">
      <t>ジギョウ</t>
    </rPh>
    <rPh sb="2" eb="4">
      <t>クブン</t>
    </rPh>
    <phoneticPr fontId="2"/>
  </si>
  <si>
    <t>　利用者等外給食費収入</t>
    <rPh sb="1" eb="4">
      <t>リヨウシャ</t>
    </rPh>
    <rPh sb="4" eb="5">
      <t>トウ</t>
    </rPh>
    <rPh sb="5" eb="6">
      <t>ガイ</t>
    </rPh>
    <rPh sb="6" eb="9">
      <t>キュウショクヒ</t>
    </rPh>
    <rPh sb="9" eb="11">
      <t>シュウニュウ</t>
    </rPh>
    <phoneticPr fontId="2"/>
  </si>
  <si>
    <t>ﾌｧｲﾅﾝｽ･ﾘｰｽ債務の返済支出</t>
    <rPh sb="10" eb="12">
      <t>サイム</t>
    </rPh>
    <rPh sb="13" eb="15">
      <t>ヘンサイ</t>
    </rPh>
    <rPh sb="15" eb="17">
      <t>シシュツ</t>
    </rPh>
    <phoneticPr fontId="2"/>
  </si>
  <si>
    <t>　施設整備等補助金収入</t>
    <rPh sb="1" eb="3">
      <t>シセツ</t>
    </rPh>
    <rPh sb="3" eb="5">
      <t>セイビ</t>
    </rPh>
    <rPh sb="5" eb="6">
      <t>トウ</t>
    </rPh>
    <rPh sb="6" eb="8">
      <t>ホジョ</t>
    </rPh>
    <rPh sb="8" eb="9">
      <t>キン</t>
    </rPh>
    <rPh sb="9" eb="11">
      <t>シュウニュウ</t>
    </rPh>
    <phoneticPr fontId="2"/>
  </si>
  <si>
    <t xml:space="preserve">  修繕費積立資産取崩収入</t>
    <rPh sb="2" eb="5">
      <t>シュウゼンヒ</t>
    </rPh>
    <rPh sb="5" eb="7">
      <t>ツミタテ</t>
    </rPh>
    <phoneticPr fontId="2"/>
  </si>
  <si>
    <t xml:space="preserve">  修繕費積立資産取崩収入</t>
    <rPh sb="2" eb="7">
      <t>シュウゼン</t>
    </rPh>
    <phoneticPr fontId="2"/>
  </si>
  <si>
    <t>(自　令和4年4月1日　　至　令和5年3月31日)</t>
    <rPh sb="1" eb="2">
      <t>ジ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ヒ</t>
    </rPh>
    <rPh sb="13" eb="14">
      <t>イタル</t>
    </rPh>
    <rPh sb="15" eb="17">
      <t>レイワ</t>
    </rPh>
    <rPh sb="18" eb="19">
      <t>ネン</t>
    </rPh>
    <rPh sb="19" eb="20">
      <t>ヘイネン</t>
    </rPh>
    <rPh sb="20" eb="21">
      <t>ガツ</t>
    </rPh>
    <rPh sb="23" eb="24">
      <t>ヒ</t>
    </rPh>
    <phoneticPr fontId="2"/>
  </si>
  <si>
    <t>当初予算</t>
    <rPh sb="0" eb="2">
      <t>トウショ</t>
    </rPh>
    <rPh sb="2" eb="4">
      <t>ヨサン</t>
    </rPh>
    <phoneticPr fontId="2"/>
  </si>
  <si>
    <t>補正予算差額</t>
    <rPh sb="0" eb="2">
      <t>ホセイ</t>
    </rPh>
    <rPh sb="2" eb="4">
      <t>ヨサン</t>
    </rPh>
    <rPh sb="4" eb="6">
      <t>サガク</t>
    </rPh>
    <phoneticPr fontId="2"/>
  </si>
  <si>
    <t>補正予算額</t>
    <rPh sb="0" eb="2">
      <t>ホセイ</t>
    </rPh>
    <rPh sb="2" eb="4">
      <t>ヨサン</t>
    </rPh>
    <rPh sb="4" eb="5">
      <t>ガク</t>
    </rPh>
    <phoneticPr fontId="2"/>
  </si>
  <si>
    <t>長期運営資金借入金元金償還支出</t>
    <rPh sb="0" eb="2">
      <t>チョウキ</t>
    </rPh>
    <rPh sb="2" eb="6">
      <t>ウンエイシキン</t>
    </rPh>
    <rPh sb="6" eb="8">
      <t>カリイレ</t>
    </rPh>
    <rPh sb="8" eb="9">
      <t>キン</t>
    </rPh>
    <rPh sb="9" eb="11">
      <t>モトキン</t>
    </rPh>
    <rPh sb="11" eb="13">
      <t>ショウカン</t>
    </rPh>
    <rPh sb="13" eb="15">
      <t>シシュツ</t>
    </rPh>
    <phoneticPr fontId="2"/>
  </si>
  <si>
    <t>拠点区分間繰入金支出</t>
    <rPh sb="0" eb="2">
      <t>キョテン</t>
    </rPh>
    <phoneticPr fontId="2"/>
  </si>
  <si>
    <t>拠点区分間繰入金収入</t>
    <rPh sb="0" eb="2">
      <t>キョテン</t>
    </rPh>
    <rPh sb="5" eb="7">
      <t>クリイレ</t>
    </rPh>
    <phoneticPr fontId="2"/>
  </si>
  <si>
    <t>社会福祉法人　共生会</t>
    <rPh sb="0" eb="4">
      <t>シャカイフクシ</t>
    </rPh>
    <rPh sb="4" eb="6">
      <t>ホウジン</t>
    </rPh>
    <rPh sb="7" eb="10">
      <t>キョウセイカイ</t>
    </rPh>
    <phoneticPr fontId="2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</si>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</sst>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38" fontId="0" fillId="0" borderId="11" xfId="1" applyFont="1" applyBorder="1" applyAlignment="1" applyProtection="1">
      <alignment horizontal="right"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12" xfId="1" applyFont="1" applyBorder="1" applyProtection="1">
      <alignment vertical="center"/>
      <protection locked="0"/>
    </xf>
    <xf numFmtId="38" fontId="0" fillId="0" borderId="12" xfId="1" applyFont="1" applyBorder="1" applyAlignment="1" applyProtection="1">
      <alignment horizontal="right"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38" fontId="0" fillId="3" borderId="6" xfId="1" applyFont="1" applyFill="1" applyBorder="1" applyProtection="1">
      <alignment vertical="center"/>
      <protection locked="0"/>
    </xf>
    <xf numFmtId="38" fontId="0" fillId="3" borderId="7" xfId="1" applyFont="1" applyFill="1" applyBorder="1" applyProtection="1">
      <alignment vertical="center"/>
      <protection locked="0"/>
    </xf>
    <xf numFmtId="38" fontId="0" fillId="3" borderId="2" xfId="1" applyFont="1" applyFill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9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38" fontId="0" fillId="0" borderId="8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2" xfId="1" applyFont="1" applyBorder="1" applyAlignment="1" applyProtection="1">
      <alignment horizontal="right" vertical="center"/>
      <protection locked="0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38" fontId="3" fillId="0" borderId="11" xfId="1" applyFont="1" applyBorder="1" applyProtection="1">
      <alignment vertical="center"/>
      <protection locked="0"/>
    </xf>
    <xf numFmtId="38" fontId="3" fillId="0" borderId="12" xfId="1" applyFon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38" fontId="0" fillId="0" borderId="12" xfId="1" applyFont="1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38" fontId="0" fillId="3" borderId="11" xfId="1" applyFont="1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38" fontId="0" fillId="2" borderId="12" xfId="1" applyFont="1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38" fontId="0" fillId="4" borderId="12" xfId="1" applyFont="1" applyFill="1" applyBorder="1" applyProtection="1">
      <alignment vertical="center"/>
      <protection locked="0"/>
    </xf>
    <xf numFmtId="38" fontId="0" fillId="0" borderId="5" xfId="1" applyFont="1" applyFill="1" applyBorder="1" applyProtection="1">
      <alignment vertical="center"/>
      <protection locked="0"/>
    </xf>
    <xf numFmtId="38" fontId="0" fillId="0" borderId="0" xfId="1" applyFont="1" applyFill="1" applyBorder="1" applyProtection="1">
      <alignment vertical="center"/>
      <protection locked="0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0" borderId="0" xfId="1" applyFont="1" applyFill="1">
      <alignment vertical="center"/>
    </xf>
    <xf numFmtId="38" fontId="0" fillId="2" borderId="3" xfId="1" applyFont="1" applyFill="1" applyBorder="1" applyProtection="1">
      <alignment vertical="center"/>
      <protection locked="0"/>
    </xf>
    <xf numFmtId="38" fontId="0" fillId="2" borderId="4" xfId="1" applyFont="1" applyFill="1" applyBorder="1" applyProtection="1">
      <alignment vertical="center"/>
      <protection locked="0"/>
    </xf>
    <xf numFmtId="38" fontId="0" fillId="2" borderId="11" xfId="1" applyFont="1" applyFill="1" applyBorder="1" applyProtection="1">
      <alignment vertical="center"/>
      <protection locked="0"/>
    </xf>
    <xf numFmtId="38" fontId="0" fillId="4" borderId="5" xfId="1" applyFont="1" applyFill="1" applyBorder="1" applyProtection="1">
      <alignment vertical="center"/>
      <protection locked="0"/>
    </xf>
    <xf numFmtId="38" fontId="0" fillId="4" borderId="0" xfId="1" applyFont="1" applyFill="1" applyBorder="1" applyProtection="1">
      <alignment vertical="center"/>
      <protection locked="0"/>
    </xf>
    <xf numFmtId="38" fontId="0" fillId="4" borderId="12" xfId="1" applyFont="1" applyFill="1" applyBorder="1" applyAlignment="1" applyProtection="1">
      <alignment horizontal="right" vertical="center"/>
      <protection locked="0"/>
    </xf>
    <xf numFmtId="38" fontId="0" fillId="2" borderId="5" xfId="1" applyFont="1" applyFill="1" applyBorder="1" applyProtection="1">
      <alignment vertical="center"/>
      <protection locked="0"/>
    </xf>
    <xf numFmtId="38" fontId="0" fillId="2" borderId="0" xfId="1" applyFont="1" applyFill="1" applyBorder="1" applyProtection="1">
      <alignment vertical="center"/>
      <protection locked="0"/>
    </xf>
    <xf numFmtId="38" fontId="0" fillId="2" borderId="12" xfId="1" applyFont="1" applyFill="1" applyBorder="1" applyAlignment="1" applyProtection="1">
      <alignment horizontal="right" vertical="center"/>
      <protection locked="0"/>
    </xf>
    <xf numFmtId="38" fontId="0" fillId="3" borderId="3" xfId="1" applyFont="1" applyFill="1" applyBorder="1" applyProtection="1">
      <alignment vertical="center"/>
      <protection locked="0"/>
    </xf>
    <xf numFmtId="38" fontId="0" fillId="3" borderId="4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right" vertical="center"/>
      <protection locked="0"/>
    </xf>
    <xf numFmtId="38" fontId="3" fillId="0" borderId="2" xfId="1" applyFont="1" applyBorder="1" applyProtection="1">
      <alignment vertical="center"/>
      <protection locked="0"/>
    </xf>
    <xf numFmtId="38" fontId="6" fillId="0" borderId="12" xfId="1" applyFont="1" applyBorder="1" applyProtection="1">
      <alignment vertical="center"/>
      <protection locked="0"/>
    </xf>
    <xf numFmtId="38" fontId="0" fillId="0" borderId="11" xfId="1" applyFont="1" applyFill="1" applyBorder="1" applyProtection="1">
      <alignment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5" borderId="12" xfId="1" applyFont="1" applyFill="1" applyBorder="1" applyProtection="1">
      <alignment vertical="center"/>
      <protection locked="0"/>
    </xf>
    <xf numFmtId="38" fontId="0" fillId="0" borderId="9" xfId="1" applyFont="1" applyBorder="1" applyAlignment="1" applyProtection="1">
      <alignment horizontal="right" vertical="center"/>
      <protection locked="0"/>
    </xf>
    <xf numFmtId="38" fontId="0" fillId="4" borderId="3" xfId="1" applyFont="1" applyFill="1" applyBorder="1" applyProtection="1">
      <alignment vertical="center"/>
      <protection locked="0"/>
    </xf>
    <xf numFmtId="38" fontId="0" fillId="4" borderId="4" xfId="1" applyFont="1" applyFill="1" applyBorder="1" applyProtection="1">
      <alignment vertical="center"/>
      <protection locked="0"/>
    </xf>
    <xf numFmtId="38" fontId="0" fillId="4" borderId="11" xfId="1" applyFont="1" applyFill="1" applyBorder="1" applyProtection="1">
      <alignment vertical="center"/>
      <protection locked="0"/>
    </xf>
    <xf numFmtId="38" fontId="0" fillId="4" borderId="11" xfId="1" applyFont="1" applyFill="1" applyBorder="1" applyAlignment="1" applyProtection="1">
      <alignment horizontal="right" vertical="center"/>
      <protection locked="0"/>
    </xf>
    <xf numFmtId="38" fontId="0" fillId="2" borderId="11" xfId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12" xfId="0" applyBorder="1" applyAlignment="1">
      <alignment horizontal="center" vertical="top" textRotation="255"/>
    </xf>
    <xf numFmtId="0" fontId="0" fillId="0" borderId="2" xfId="0" applyBorder="1" applyAlignment="1">
      <alignment horizontal="center" vertical="top" textRotation="25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1" xfId="1" applyFont="1" applyBorder="1" applyAlignment="1">
      <alignment horizontal="center" vertical="top" textRotation="255"/>
    </xf>
    <xf numFmtId="38" fontId="0" fillId="0" borderId="12" xfId="1" applyFont="1" applyBorder="1" applyAlignment="1">
      <alignment horizontal="center" vertical="top" textRotation="255"/>
    </xf>
    <xf numFmtId="38" fontId="0" fillId="0" borderId="2" xfId="1" applyFont="1" applyBorder="1" applyAlignment="1">
      <alignment horizontal="center" vertical="top" textRotation="255"/>
    </xf>
    <xf numFmtId="38" fontId="0" fillId="0" borderId="8" xfId="1" applyFont="1" applyBorder="1" applyAlignment="1" applyProtection="1">
      <alignment horizontal="center" vertical="center"/>
      <protection locked="0"/>
    </xf>
    <xf numFmtId="38" fontId="0" fillId="0" borderId="9" xfId="1" applyFont="1" applyBorder="1" applyAlignment="1" applyProtection="1">
      <alignment horizontal="center" vertical="center"/>
      <protection locked="0"/>
    </xf>
    <xf numFmtId="38" fontId="0" fillId="0" borderId="10" xfId="1" applyFont="1" applyBorder="1" applyAlignment="1" applyProtection="1">
      <alignment horizontal="center" vertical="center"/>
      <protection locked="0"/>
    </xf>
    <xf numFmtId="38" fontId="0" fillId="0" borderId="3" xfId="1" applyFont="1" applyBorder="1" applyAlignment="1">
      <alignment horizontal="center" vertical="top" textRotation="255"/>
    </xf>
    <xf numFmtId="38" fontId="0" fillId="0" borderId="5" xfId="1" applyFont="1" applyBorder="1" applyAlignment="1">
      <alignment horizontal="center" vertical="top" textRotation="255"/>
    </xf>
    <xf numFmtId="38" fontId="0" fillId="0" borderId="6" xfId="1" applyFont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"/>
  <sheetViews>
    <sheetView zoomScaleNormal="100" workbookViewId="0">
      <selection activeCell="J123" sqref="J123"/>
    </sheetView>
  </sheetViews>
  <sheetFormatPr defaultColWidth="9" defaultRowHeight="30" customHeight="1" x14ac:dyDescent="0.15"/>
  <cols>
    <col min="1" max="2" width="4.625" customWidth="1"/>
    <col min="3" max="3" width="25.625" customWidth="1"/>
    <col min="4" max="4" width="9" customWidth="1"/>
    <col min="5" max="6" width="18.75" customWidth="1"/>
    <col min="7" max="7" width="18.75" style="4" customWidth="1"/>
  </cols>
  <sheetData>
    <row r="1" spans="1:7" ht="30" customHeight="1" x14ac:dyDescent="0.15">
      <c r="A1" s="91" t="s">
        <v>111</v>
      </c>
      <c r="B1" s="92"/>
      <c r="C1" s="92"/>
      <c r="D1" s="92"/>
      <c r="E1" s="92"/>
      <c r="F1" s="92"/>
      <c r="G1" s="92"/>
    </row>
    <row r="2" spans="1:7" ht="17.25" customHeight="1" x14ac:dyDescent="0.15">
      <c r="A2" s="93" t="s">
        <v>130</v>
      </c>
      <c r="B2" s="93"/>
      <c r="C2" s="93"/>
      <c r="D2" s="93"/>
      <c r="E2" s="93"/>
      <c r="F2" s="93"/>
      <c r="G2" s="93"/>
    </row>
    <row r="3" spans="1:7" ht="30" customHeight="1" x14ac:dyDescent="0.15">
      <c r="A3" t="s">
        <v>137</v>
      </c>
      <c r="C3" s="3"/>
      <c r="D3" s="3"/>
      <c r="E3" s="1"/>
      <c r="F3" s="1"/>
      <c r="G3" s="74" t="s">
        <v>113</v>
      </c>
    </row>
    <row r="4" spans="1:7" ht="30" customHeight="1" x14ac:dyDescent="0.15">
      <c r="A4" s="82" t="s">
        <v>105</v>
      </c>
      <c r="B4" s="83"/>
      <c r="C4" s="83"/>
      <c r="D4" s="84"/>
      <c r="E4" s="17" t="s">
        <v>131</v>
      </c>
      <c r="F4" s="17" t="s">
        <v>132</v>
      </c>
      <c r="G4" s="17" t="s">
        <v>133</v>
      </c>
    </row>
    <row r="5" spans="1:7" ht="30" customHeight="1" x14ac:dyDescent="0.15">
      <c r="A5" s="88" t="s">
        <v>104</v>
      </c>
      <c r="B5" s="88" t="s">
        <v>118</v>
      </c>
      <c r="C5" s="7" t="s">
        <v>0</v>
      </c>
      <c r="D5" s="7"/>
      <c r="E5" s="42">
        <f>SUM(本部!E5,びおとーぷ!E5,居宅1!E5,ほしの郷!E5,ほしの郷長南!E5)</f>
        <v>579120000</v>
      </c>
      <c r="F5" s="19">
        <f>SUM(F6,F7,F10,F11,F12)</f>
        <v>-16990000</v>
      </c>
      <c r="G5" s="20">
        <f>SUM(E5:F5)</f>
        <v>562130000</v>
      </c>
    </row>
    <row r="6" spans="1:7" ht="30" customHeight="1" x14ac:dyDescent="0.15">
      <c r="A6" s="89"/>
      <c r="B6" s="89"/>
      <c r="C6" s="3" t="s">
        <v>1</v>
      </c>
      <c r="D6" s="3"/>
      <c r="E6" s="43">
        <f>SUM(本部!E6,びおとーぷ!E6,居宅1!E6,ほしの郷!E6,ほしの郷長南!E6)</f>
        <v>510000000</v>
      </c>
      <c r="F6" s="22">
        <f>SUM(本部!F6,びおとーぷ!F6,居宅1!F6,ほしの郷!F6,ほしの郷長南!F6)</f>
        <v>-15000000</v>
      </c>
      <c r="G6" s="23">
        <f t="shared" ref="G6:G22" si="0">SUM(E6:F6)</f>
        <v>495000000</v>
      </c>
    </row>
    <row r="7" spans="1:7" ht="30" customHeight="1" x14ac:dyDescent="0.15">
      <c r="A7" s="89"/>
      <c r="B7" s="89"/>
      <c r="C7" s="3" t="s">
        <v>2</v>
      </c>
      <c r="D7" s="3"/>
      <c r="E7" s="43">
        <f>SUM(本部!E7,びおとーぷ!E7,居宅1!E7,ほしの郷!E7,ほしの郷長南!E7)</f>
        <v>63500000</v>
      </c>
      <c r="F7" s="22">
        <f>SUM(本部!F7,びおとーぷ!F7,居宅1!F7,ほしの郷!F7,ほしの郷長南!F7)</f>
        <v>-7000000</v>
      </c>
      <c r="G7" s="23">
        <f t="shared" si="0"/>
        <v>56500000</v>
      </c>
    </row>
    <row r="8" spans="1:7" ht="30" customHeight="1" x14ac:dyDescent="0.15">
      <c r="A8" s="89"/>
      <c r="B8" s="89"/>
      <c r="C8" s="3" t="s">
        <v>3</v>
      </c>
      <c r="D8" s="3"/>
      <c r="E8" s="43">
        <f>SUM(本部!E8,びおとーぷ!E8,居宅1!E8,ほしの郷!E8,ほしの郷長南!E8)</f>
        <v>47000000</v>
      </c>
      <c r="F8" s="22">
        <f>SUM(本部!F8,びおとーぷ!F8,居宅1!F8,ほしの郷!F8,ほしの郷長南!F8)</f>
        <v>-4200000</v>
      </c>
      <c r="G8" s="23">
        <f t="shared" si="0"/>
        <v>42800000</v>
      </c>
    </row>
    <row r="9" spans="1:7" ht="30" customHeight="1" x14ac:dyDescent="0.15">
      <c r="A9" s="89"/>
      <c r="B9" s="89"/>
      <c r="C9" s="3" t="s">
        <v>4</v>
      </c>
      <c r="D9" s="3"/>
      <c r="E9" s="43">
        <f>SUM(本部!E9,びおとーぷ!E9,居宅1!E9,ほしの郷!E9,ほしの郷長南!E9)</f>
        <v>16500000</v>
      </c>
      <c r="F9" s="22">
        <f>SUM(本部!F9,びおとーぷ!F9,居宅1!F9,ほしの郷!F9,ほしの郷長南!F9)</f>
        <v>-2800000</v>
      </c>
      <c r="G9" s="23">
        <f t="shared" si="0"/>
        <v>13700000</v>
      </c>
    </row>
    <row r="10" spans="1:7" ht="30" customHeight="1" x14ac:dyDescent="0.15">
      <c r="A10" s="89"/>
      <c r="B10" s="89"/>
      <c r="C10" s="3" t="s">
        <v>5</v>
      </c>
      <c r="D10" s="3"/>
      <c r="E10" s="43">
        <f>SUM(本部!E10,びおとーぷ!E10,居宅1!E10,ほしの郷!E10,ほしの郷長南!E10)</f>
        <v>5200000</v>
      </c>
      <c r="F10" s="22">
        <f>SUM(本部!F10,びおとーぷ!F10,居宅1!F10,ほしの郷!F10,ほしの郷長南!F10)</f>
        <v>60000</v>
      </c>
      <c r="G10" s="23">
        <f t="shared" si="0"/>
        <v>5260000</v>
      </c>
    </row>
    <row r="11" spans="1:7" ht="30" customHeight="1" x14ac:dyDescent="0.15">
      <c r="A11" s="89"/>
      <c r="B11" s="89"/>
      <c r="C11" s="3" t="s">
        <v>6</v>
      </c>
      <c r="D11" s="3"/>
      <c r="E11" s="43">
        <f>SUM(本部!E11,びおとーぷ!E11,居宅1!E11,ほしの郷!E11,ほしの郷長南!E11)</f>
        <v>380000</v>
      </c>
      <c r="F11" s="22">
        <f>SUM(本部!F11,びおとーぷ!F11,居宅1!F11,ほしの郷!F11,ほしの郷長南!F11)</f>
        <v>-380000</v>
      </c>
      <c r="G11" s="23">
        <f t="shared" si="0"/>
        <v>0</v>
      </c>
    </row>
    <row r="12" spans="1:7" ht="30" customHeight="1" x14ac:dyDescent="0.15">
      <c r="A12" s="89"/>
      <c r="B12" s="89"/>
      <c r="C12" s="3" t="s">
        <v>7</v>
      </c>
      <c r="D12" s="3"/>
      <c r="E12" s="43">
        <f>SUM(本部!E12,びおとーぷ!E12,居宅1!E12,ほしの郷!E12,ほしの郷長南!E12)</f>
        <v>40000</v>
      </c>
      <c r="F12" s="22">
        <f>SUM(本部!F12,びおとーぷ!F12,居宅1!F12,ほしの郷!F12,ほしの郷長南!F12)</f>
        <v>5330000</v>
      </c>
      <c r="G12" s="23">
        <f t="shared" si="0"/>
        <v>5370000</v>
      </c>
    </row>
    <row r="13" spans="1:7" ht="30" customHeight="1" x14ac:dyDescent="0.15">
      <c r="A13" s="89"/>
      <c r="B13" s="89"/>
      <c r="C13" s="3" t="s">
        <v>8</v>
      </c>
      <c r="D13" s="3"/>
      <c r="E13" s="43">
        <f>SUM(本部!E13,びおとーぷ!E13,居宅1!E13,ほしの郷!E13,ほしの郷長南!E13)</f>
        <v>81000000</v>
      </c>
      <c r="F13" s="22">
        <f>SUM(本部!F13,びおとーぷ!F13,居宅1!F13,ほしの郷!F13,ほしの郷長南!F13)</f>
        <v>-13000000</v>
      </c>
      <c r="G13" s="23">
        <f t="shared" si="0"/>
        <v>68000000</v>
      </c>
    </row>
    <row r="14" spans="1:7" ht="30" customHeight="1" x14ac:dyDescent="0.15">
      <c r="A14" s="89"/>
      <c r="B14" s="89"/>
      <c r="C14" s="3" t="s">
        <v>9</v>
      </c>
      <c r="D14" s="3"/>
      <c r="E14" s="43">
        <f>SUM(本部!E14,びおとーぷ!E14,居宅1!E14,ほしの郷!E14,ほしの郷長南!E14)</f>
        <v>81000000</v>
      </c>
      <c r="F14" s="22">
        <f>SUM(本部!F14,びおとーぷ!F14,居宅1!F14,ほしの郷!F14,ほしの郷長南!F14)</f>
        <v>-13000000</v>
      </c>
      <c r="G14" s="23">
        <f t="shared" si="0"/>
        <v>68000000</v>
      </c>
    </row>
    <row r="15" spans="1:7" ht="30" customHeight="1" x14ac:dyDescent="0.15">
      <c r="A15" s="89"/>
      <c r="B15" s="89"/>
      <c r="C15" s="3" t="s">
        <v>10</v>
      </c>
      <c r="D15" s="3"/>
      <c r="E15" s="43">
        <f>SUM(本部!E15,びおとーぷ!E15,居宅1!E15,ほしの郷!E15,ほしの郷長南!E15)</f>
        <v>0</v>
      </c>
      <c r="F15" s="22">
        <f>SUM(本部!F15,びおとーぷ!F15,居宅1!F15,ほしの郷!F15,ほしの郷長南!F15)</f>
        <v>6020000</v>
      </c>
      <c r="G15" s="23">
        <f t="shared" si="0"/>
        <v>6020000</v>
      </c>
    </row>
    <row r="16" spans="1:7" ht="30" customHeight="1" x14ac:dyDescent="0.15">
      <c r="A16" s="89"/>
      <c r="B16" s="89"/>
      <c r="C16" s="3" t="s">
        <v>7</v>
      </c>
      <c r="D16" s="3"/>
      <c r="E16" s="43">
        <f>SUM(本部!E16,びおとーぷ!E16,居宅1!E16,ほしの郷!E16,ほしの郷長南!E16)</f>
        <v>0</v>
      </c>
      <c r="F16" s="22">
        <f>SUM(本部!F16,びおとーぷ!F16,居宅1!F16,ほしの郷!F16,ほしの郷長南!F16)</f>
        <v>6020000</v>
      </c>
      <c r="G16" s="23">
        <f t="shared" si="0"/>
        <v>6020000</v>
      </c>
    </row>
    <row r="17" spans="1:7" ht="30" customHeight="1" x14ac:dyDescent="0.15">
      <c r="A17" s="89"/>
      <c r="B17" s="89"/>
      <c r="C17" s="3" t="s">
        <v>11</v>
      </c>
      <c r="D17" s="3"/>
      <c r="E17" s="43">
        <f>SUM(本部!E17,びおとーぷ!E17,居宅1!E17,ほしの郷!E17,ほしの郷長南!E17)</f>
        <v>0</v>
      </c>
      <c r="F17" s="22">
        <f>SUM(本部!F17,びおとーぷ!F17,居宅1!F17,ほしの郷!F17,ほしの郷長南!F17)</f>
        <v>0</v>
      </c>
      <c r="G17" s="23">
        <f t="shared" si="0"/>
        <v>0</v>
      </c>
    </row>
    <row r="18" spans="1:7" ht="30" customHeight="1" x14ac:dyDescent="0.15">
      <c r="A18" s="89"/>
      <c r="B18" s="89"/>
      <c r="C18" s="3" t="s">
        <v>110</v>
      </c>
      <c r="D18" s="3"/>
      <c r="E18" s="43">
        <f>SUM(本部!E18,びおとーぷ!E18,居宅1!E18,ほしの郷!E18,ほしの郷長南!E18)</f>
        <v>0</v>
      </c>
      <c r="F18" s="22">
        <f>SUM(本部!F18,びおとーぷ!F18,居宅1!F18,ほしの郷!F18,ほしの郷長南!F18)</f>
        <v>0</v>
      </c>
      <c r="G18" s="23">
        <f t="shared" si="0"/>
        <v>0</v>
      </c>
    </row>
    <row r="19" spans="1:7" ht="30" customHeight="1" x14ac:dyDescent="0.15">
      <c r="A19" s="89"/>
      <c r="B19" s="89"/>
      <c r="C19" s="3" t="s">
        <v>12</v>
      </c>
      <c r="D19" s="3"/>
      <c r="E19" s="43">
        <f>SUM(本部!E19,びおとーぷ!E19,居宅1!E19,ほしの郷!E19,ほしの郷長南!E19)</f>
        <v>900</v>
      </c>
      <c r="F19" s="22">
        <f>SUM(本部!F19,びおとーぷ!F19,居宅1!F19,ほしの郷!F19,ほしの郷長南!F19)</f>
        <v>0</v>
      </c>
      <c r="G19" s="23">
        <f t="shared" si="0"/>
        <v>900</v>
      </c>
    </row>
    <row r="20" spans="1:7" ht="30" customHeight="1" x14ac:dyDescent="0.15">
      <c r="A20" s="89"/>
      <c r="B20" s="89"/>
      <c r="C20" s="3" t="s">
        <v>13</v>
      </c>
      <c r="D20" s="3"/>
      <c r="E20" s="43">
        <f>SUM(本部!E20,びおとーぷ!E20,居宅1!E20,ほしの郷!E20,ほしの郷長南!E20)</f>
        <v>2560000</v>
      </c>
      <c r="F20" s="22">
        <f>SUM(本部!F20,びおとーぷ!F20,居宅1!F20,ほしの郷!F20,ほしの郷長南!F20)</f>
        <v>975000</v>
      </c>
      <c r="G20" s="23">
        <f t="shared" si="0"/>
        <v>3535000</v>
      </c>
    </row>
    <row r="21" spans="1:7" ht="30" customHeight="1" x14ac:dyDescent="0.15">
      <c r="A21" s="89"/>
      <c r="B21" s="89"/>
      <c r="C21" s="21" t="s">
        <v>125</v>
      </c>
      <c r="D21" s="3"/>
      <c r="E21" s="43">
        <f>SUM(本部!E21,びおとーぷ!E21,居宅1!E21,ほしの郷!E21,ほしの郷長南!E21)</f>
        <v>1580000</v>
      </c>
      <c r="F21" s="22">
        <f>SUM(本部!F21,びおとーぷ!F21,居宅1!F21,ほしの郷!F21,ほしの郷長南!F21)</f>
        <v>200000</v>
      </c>
      <c r="G21" s="23">
        <f t="shared" si="0"/>
        <v>1780000</v>
      </c>
    </row>
    <row r="22" spans="1:7" ht="30" customHeight="1" x14ac:dyDescent="0.15">
      <c r="A22" s="89"/>
      <c r="B22" s="89"/>
      <c r="C22" s="3" t="s">
        <v>14</v>
      </c>
      <c r="D22" s="3"/>
      <c r="E22" s="71">
        <f>SUM(本部!E22,びおとーぷ!E22,居宅1!E22,ほしの郷!E22,ほしの郷長南!E22)</f>
        <v>980000</v>
      </c>
      <c r="F22" s="22">
        <f>SUM(本部!F22,びおとーぷ!F22,居宅1!F22,ほしの郷!F22,ほしの郷長南!F22)</f>
        <v>905000</v>
      </c>
      <c r="G22" s="37">
        <f t="shared" si="0"/>
        <v>1885000</v>
      </c>
    </row>
    <row r="23" spans="1:7" ht="30" customHeight="1" x14ac:dyDescent="0.15">
      <c r="A23" s="89"/>
      <c r="B23" s="90"/>
      <c r="C23" s="82" t="s">
        <v>103</v>
      </c>
      <c r="D23" s="84"/>
      <c r="E23" s="24">
        <f>SUM(E5,,E13,E15,E17,E18,E19,E20)</f>
        <v>662680900</v>
      </c>
      <c r="F23" s="24">
        <f>SUM(本部!F23,びおとーぷ!F23,居宅1!F23,ほしの郷!F23,ほしの郷長南!F23)</f>
        <v>-22995000</v>
      </c>
      <c r="G23" s="25">
        <f>SUM(E23:F23)</f>
        <v>639685900</v>
      </c>
    </row>
    <row r="24" spans="1:7" ht="30" customHeight="1" x14ac:dyDescent="0.15">
      <c r="A24" s="89"/>
      <c r="B24" s="88" t="s">
        <v>118</v>
      </c>
      <c r="C24" s="46" t="s">
        <v>15</v>
      </c>
      <c r="D24" s="47"/>
      <c r="E24" s="48">
        <f>SUM(本部!E24,びおとーぷ!E24,居宅1!E24,ほしの郷!E24,ほしの郷長南!E24)</f>
        <v>411325000</v>
      </c>
      <c r="F24" s="75">
        <f>SUM(本部!F24,びおとーぷ!F24,居宅1!F24,ほしの郷!F24,ほしの郷長南!F24)</f>
        <v>-13879435</v>
      </c>
      <c r="G24" s="70">
        <f>SUM(E24:F24)</f>
        <v>397445565</v>
      </c>
    </row>
    <row r="25" spans="1:7" ht="30" customHeight="1" x14ac:dyDescent="0.15">
      <c r="A25" s="89"/>
      <c r="B25" s="89"/>
      <c r="C25" s="14" t="s">
        <v>16</v>
      </c>
      <c r="D25" s="3"/>
      <c r="E25" s="45">
        <f>SUM(本部!E25,びおとーぷ!E25,居宅1!E25,ほしの郷!E25,ほしの郷長南!E25)</f>
        <v>300000</v>
      </c>
      <c r="F25" s="22">
        <f>SUM(本部!F25,びおとーぷ!F25,居宅1!F25,ほしの郷!F25,ほしの郷長南!F25)</f>
        <v>-100000</v>
      </c>
      <c r="G25" s="23">
        <f>SUM(E25:F25)</f>
        <v>200000</v>
      </c>
    </row>
    <row r="26" spans="1:7" ht="30" customHeight="1" x14ac:dyDescent="0.15">
      <c r="A26" s="89"/>
      <c r="B26" s="89"/>
      <c r="C26" s="14" t="s">
        <v>17</v>
      </c>
      <c r="D26" s="3"/>
      <c r="E26" s="45">
        <f>SUM(本部!E26,びおとーぷ!E26,居宅1!E26,ほしの郷!E26,ほしの郷長南!E26)</f>
        <v>255400000</v>
      </c>
      <c r="F26" s="22">
        <f>SUM(本部!F26,びおとーぷ!F26,居宅1!F26,ほしの郷!F26,ほしの郷長南!F26)</f>
        <v>2940000</v>
      </c>
      <c r="G26" s="23">
        <f t="shared" ref="G26:G56" si="1">SUM(E26:F26)</f>
        <v>258340000</v>
      </c>
    </row>
    <row r="27" spans="1:7" ht="30" customHeight="1" x14ac:dyDescent="0.15">
      <c r="A27" s="89"/>
      <c r="B27" s="89"/>
      <c r="C27" s="14" t="s">
        <v>18</v>
      </c>
      <c r="D27" s="3"/>
      <c r="E27" s="45">
        <f>SUM(本部!E27,びおとーぷ!E27,居宅1!E27,ほしの郷!E27,ほしの郷長南!E27)</f>
        <v>42970000</v>
      </c>
      <c r="F27" s="22">
        <f>SUM(本部!F27,びおとーぷ!F27,居宅1!F27,ほしの郷!F27,ほしの郷長南!F27)</f>
        <v>-13119435</v>
      </c>
      <c r="G27" s="23">
        <f t="shared" si="1"/>
        <v>29850565</v>
      </c>
    </row>
    <row r="28" spans="1:7" ht="30" customHeight="1" x14ac:dyDescent="0.15">
      <c r="A28" s="89"/>
      <c r="B28" s="89"/>
      <c r="C28" s="14" t="s">
        <v>19</v>
      </c>
      <c r="D28" s="3"/>
      <c r="E28" s="45">
        <f>SUM(本部!E28,びおとーぷ!E28,居宅1!E28,ほしの郷!E28,ほしの郷長南!E28)</f>
        <v>6375000</v>
      </c>
      <c r="F28" s="22">
        <f>SUM(本部!F28,びおとーぷ!F28,居宅1!F28,ほしの郷!F28,ほしの郷長南!F28)</f>
        <v>630000</v>
      </c>
      <c r="G28" s="23">
        <f t="shared" si="1"/>
        <v>7005000</v>
      </c>
    </row>
    <row r="29" spans="1:7" ht="30" customHeight="1" x14ac:dyDescent="0.15">
      <c r="A29" s="89"/>
      <c r="B29" s="89"/>
      <c r="C29" s="14" t="s">
        <v>20</v>
      </c>
      <c r="D29" s="3"/>
      <c r="E29" s="45">
        <f>SUM(本部!E29,びおとーぷ!E29,居宅1!E29,ほしの郷!E29,ほしの郷長南!E29)</f>
        <v>0</v>
      </c>
      <c r="F29" s="22">
        <f>SUM(本部!F29,びおとーぷ!F29,居宅1!F29,ほしの郷!F29,ほしの郷長南!F29)</f>
        <v>0</v>
      </c>
      <c r="G29" s="23">
        <f t="shared" si="1"/>
        <v>0</v>
      </c>
    </row>
    <row r="30" spans="1:7" ht="30" customHeight="1" x14ac:dyDescent="0.15">
      <c r="A30" s="89"/>
      <c r="B30" s="89"/>
      <c r="C30" s="14" t="s">
        <v>21</v>
      </c>
      <c r="D30" s="3"/>
      <c r="E30" s="45">
        <f>SUM(本部!E30,びおとーぷ!E30,居宅1!E30,ほしの郷!E30,ほしの郷長南!E30)</f>
        <v>67500000</v>
      </c>
      <c r="F30" s="22">
        <f>SUM(本部!F30,びおとーぷ!F30,居宅1!F30,ほしの郷!F30,ほしの郷長南!F30)</f>
        <v>-8500000</v>
      </c>
      <c r="G30" s="23">
        <f t="shared" si="1"/>
        <v>59000000</v>
      </c>
    </row>
    <row r="31" spans="1:7" ht="30" customHeight="1" x14ac:dyDescent="0.15">
      <c r="A31" s="89"/>
      <c r="B31" s="89"/>
      <c r="C31" s="14" t="s">
        <v>22</v>
      </c>
      <c r="D31" s="3"/>
      <c r="E31" s="45">
        <f>SUM(本部!E31,びおとーぷ!E31,居宅1!E31,ほしの郷!E31,ほしの郷長南!E31)</f>
        <v>5950000</v>
      </c>
      <c r="F31" s="22">
        <f>SUM(本部!F31,びおとーぷ!F31,居宅1!F31,ほしの郷!F31,ほしの郷長南!F31)</f>
        <v>270000</v>
      </c>
      <c r="G31" s="23">
        <f t="shared" si="1"/>
        <v>6220000</v>
      </c>
    </row>
    <row r="32" spans="1:7" ht="30" customHeight="1" x14ac:dyDescent="0.15">
      <c r="A32" s="89"/>
      <c r="B32" s="89"/>
      <c r="C32" s="14" t="s">
        <v>23</v>
      </c>
      <c r="D32" s="3"/>
      <c r="E32" s="45">
        <f>SUM(本部!E32,びおとーぷ!E32,居宅1!E32,ほしの郷!E32,ほしの郷長南!E32)</f>
        <v>32830000</v>
      </c>
      <c r="F32" s="22">
        <f>SUM(本部!F32,びおとーぷ!F32,居宅1!F32,ほしの郷!F32,ほしの郷長南!F32)</f>
        <v>4000000</v>
      </c>
      <c r="G32" s="23">
        <f t="shared" si="1"/>
        <v>36830000</v>
      </c>
    </row>
    <row r="33" spans="1:7" ht="30" customHeight="1" x14ac:dyDescent="0.15">
      <c r="A33" s="89"/>
      <c r="B33" s="89"/>
      <c r="C33" s="49" t="s">
        <v>24</v>
      </c>
      <c r="D33" s="50"/>
      <c r="E33" s="51">
        <f>SUM(本部!E33,びおとーぷ!E33,居宅1!E33,ほしの郷!E33,ほしの郷長南!E33)</f>
        <v>95090000</v>
      </c>
      <c r="F33" s="51">
        <f>SUM(本部!F33,びおとーぷ!F33,居宅1!F33,ほしの郷!F33,ほしの郷長南!F33)</f>
        <v>-325000</v>
      </c>
      <c r="G33" s="67">
        <f t="shared" si="1"/>
        <v>94765000</v>
      </c>
    </row>
    <row r="34" spans="1:7" ht="30" customHeight="1" x14ac:dyDescent="0.15">
      <c r="A34" s="89"/>
      <c r="B34" s="89"/>
      <c r="C34" s="14" t="s">
        <v>25</v>
      </c>
      <c r="D34" s="3"/>
      <c r="E34" s="22">
        <f>SUM(本部!E34,びおとーぷ!E34,居宅1!E34,ほしの郷!E34,ほしの郷長南!E34)</f>
        <v>54500000</v>
      </c>
      <c r="F34" s="22">
        <f>SUM(本部!F34,びおとーぷ!F34,居宅1!F34,ほしの郷!F34,ほしの郷長南!F34)</f>
        <v>-400000</v>
      </c>
      <c r="G34" s="23">
        <f t="shared" si="1"/>
        <v>54100000</v>
      </c>
    </row>
    <row r="35" spans="1:7" ht="30" customHeight="1" x14ac:dyDescent="0.15">
      <c r="A35" s="89"/>
      <c r="B35" s="89"/>
      <c r="C35" s="14" t="s">
        <v>26</v>
      </c>
      <c r="D35" s="3"/>
      <c r="E35" s="22">
        <f>SUM(本部!E35,びおとーぷ!E35,居宅1!E35,ほしの郷!E35,ほしの郷長南!E35)</f>
        <v>13500000</v>
      </c>
      <c r="F35" s="22">
        <f>SUM(本部!F35,びおとーぷ!F35,居宅1!F35,ほしの郷!F35,ほしの郷長南!F35)</f>
        <v>-700000</v>
      </c>
      <c r="G35" s="23">
        <f t="shared" si="1"/>
        <v>12800000</v>
      </c>
    </row>
    <row r="36" spans="1:7" ht="30" customHeight="1" x14ac:dyDescent="0.15">
      <c r="A36" s="89"/>
      <c r="B36" s="89"/>
      <c r="C36" s="14" t="s">
        <v>27</v>
      </c>
      <c r="D36" s="3"/>
      <c r="E36" s="22">
        <f>SUM(本部!E36,びおとーぷ!E36,居宅1!E36,ほしの郷!E36,ほしの郷長南!E36)</f>
        <v>3100000</v>
      </c>
      <c r="F36" s="22">
        <f>SUM(本部!F36,びおとーぷ!F36,居宅1!F36,ほしの郷!F36,ほしの郷長南!F36)</f>
        <v>150000</v>
      </c>
      <c r="G36" s="23">
        <f t="shared" si="1"/>
        <v>3250000</v>
      </c>
    </row>
    <row r="37" spans="1:7" ht="30" customHeight="1" x14ac:dyDescent="0.15">
      <c r="A37" s="89"/>
      <c r="B37" s="89"/>
      <c r="C37" s="14" t="s">
        <v>28</v>
      </c>
      <c r="D37" s="3"/>
      <c r="E37" s="22">
        <f>SUM(本部!E37,びおとーぷ!E37,居宅1!E37,ほしの郷!E37,ほしの郷長南!E37)</f>
        <v>310000</v>
      </c>
      <c r="F37" s="22">
        <f>SUM(本部!F37,びおとーぷ!F37,居宅1!F37,ほしの郷!F37,ほしの郷長南!F37)</f>
        <v>400000</v>
      </c>
      <c r="G37" s="23">
        <f t="shared" si="1"/>
        <v>710000</v>
      </c>
    </row>
    <row r="38" spans="1:7" ht="30" customHeight="1" x14ac:dyDescent="0.15">
      <c r="A38" s="89"/>
      <c r="B38" s="89"/>
      <c r="C38" s="14" t="s">
        <v>29</v>
      </c>
      <c r="D38" s="3"/>
      <c r="E38" s="22">
        <f>SUM(本部!E38,びおとーぷ!E38,居宅1!E38,ほしの郷!E38,ほしの郷長南!E38)</f>
        <v>3410000</v>
      </c>
      <c r="F38" s="22">
        <f>SUM(本部!F38,びおとーぷ!F38,居宅1!F38,ほしの郷!F38,ほしの郷長南!F38)</f>
        <v>-940000</v>
      </c>
      <c r="G38" s="23">
        <f t="shared" si="1"/>
        <v>2470000</v>
      </c>
    </row>
    <row r="39" spans="1:7" ht="30" customHeight="1" x14ac:dyDescent="0.15">
      <c r="A39" s="89"/>
      <c r="B39" s="89"/>
      <c r="C39" s="14" t="s">
        <v>30</v>
      </c>
      <c r="D39" s="3"/>
      <c r="E39" s="22">
        <f>SUM(本部!E39,びおとーぷ!E39,居宅1!E39,ほしの郷!E39,ほしの郷長南!E39)</f>
        <v>3110000</v>
      </c>
      <c r="F39" s="22">
        <f>SUM(本部!F39,びおとーぷ!F39,居宅1!F39,ほしの郷!F39,ほしの郷長南!F39)</f>
        <v>-450000</v>
      </c>
      <c r="G39" s="23">
        <f t="shared" si="1"/>
        <v>2660000</v>
      </c>
    </row>
    <row r="40" spans="1:7" ht="30" customHeight="1" x14ac:dyDescent="0.15">
      <c r="A40" s="89"/>
      <c r="B40" s="89"/>
      <c r="C40" s="14" t="s">
        <v>31</v>
      </c>
      <c r="D40" s="3"/>
      <c r="E40" s="22">
        <f>SUM(本部!E40,びおとーぷ!E40,居宅1!E40,ほしの郷!E40,ほしの郷長南!E40)</f>
        <v>0</v>
      </c>
      <c r="F40" s="22">
        <f>SUM(本部!F40,びおとーぷ!F40,居宅1!F40,ほしの郷!F40,ほしの郷長南!F40)</f>
        <v>0</v>
      </c>
      <c r="G40" s="23">
        <f t="shared" si="1"/>
        <v>0</v>
      </c>
    </row>
    <row r="41" spans="1:7" ht="30" customHeight="1" x14ac:dyDescent="0.15">
      <c r="A41" s="89"/>
      <c r="B41" s="89"/>
      <c r="C41" s="14" t="s">
        <v>32</v>
      </c>
      <c r="D41" s="3"/>
      <c r="E41" s="22">
        <f>SUM(本部!E41,びおとーぷ!E41,居宅1!E41,ほしの郷!E41,ほしの郷長南!E41)</f>
        <v>1340000</v>
      </c>
      <c r="F41" s="22">
        <f>SUM(本部!F41,びおとーぷ!F41,居宅1!F41,ほしの郷!F41,ほしの郷長南!F41)</f>
        <v>40000</v>
      </c>
      <c r="G41" s="23">
        <f t="shared" si="1"/>
        <v>1380000</v>
      </c>
    </row>
    <row r="42" spans="1:7" ht="30" customHeight="1" x14ac:dyDescent="0.15">
      <c r="A42" s="89"/>
      <c r="B42" s="89"/>
      <c r="C42" s="14" t="s">
        <v>33</v>
      </c>
      <c r="D42" s="3"/>
      <c r="E42" s="22">
        <f>SUM(本部!E42,びおとーぷ!E42,居宅1!E42,ほしの郷!E42,ほしの郷長南!E42)</f>
        <v>280000</v>
      </c>
      <c r="F42" s="22">
        <f>SUM(本部!F42,びおとーぷ!F42,居宅1!F42,ほしの郷!F42,ほしの郷長南!F42)</f>
        <v>-100000</v>
      </c>
      <c r="G42" s="23">
        <f t="shared" si="1"/>
        <v>180000</v>
      </c>
    </row>
    <row r="43" spans="1:7" ht="30" customHeight="1" x14ac:dyDescent="0.15">
      <c r="A43" s="89"/>
      <c r="B43" s="89"/>
      <c r="C43" s="14" t="s">
        <v>34</v>
      </c>
      <c r="D43" s="3"/>
      <c r="E43" s="22">
        <f>SUM(本部!E43,びおとーぷ!E43,居宅1!E43,ほしの郷!E43,ほしの郷長南!E43)</f>
        <v>0</v>
      </c>
      <c r="F43" s="22">
        <f>SUM(本部!F43,びおとーぷ!F43,居宅1!F43,ほしの郷!F43,ほしの郷長南!F43)</f>
        <v>0</v>
      </c>
      <c r="G43" s="23">
        <f t="shared" si="1"/>
        <v>0</v>
      </c>
    </row>
    <row r="44" spans="1:7" ht="30" customHeight="1" x14ac:dyDescent="0.15">
      <c r="A44" s="89"/>
      <c r="B44" s="89"/>
      <c r="C44" s="14" t="s">
        <v>35</v>
      </c>
      <c r="D44" s="3"/>
      <c r="E44" s="22">
        <f>SUM(本部!E44,びおとーぷ!E44,居宅1!E44,ほしの郷!E44,ほしの郷長南!E44)</f>
        <v>0</v>
      </c>
      <c r="F44" s="22">
        <f>SUM(本部!F44,びおとーぷ!F44,居宅1!F44,ほしの郷!F44,ほしの郷長南!F44)</f>
        <v>0</v>
      </c>
      <c r="G44" s="23">
        <f t="shared" si="1"/>
        <v>0</v>
      </c>
    </row>
    <row r="45" spans="1:7" ht="30" customHeight="1" x14ac:dyDescent="0.15">
      <c r="A45" s="89"/>
      <c r="B45" s="89"/>
      <c r="C45" s="14" t="s">
        <v>36</v>
      </c>
      <c r="D45" s="3"/>
      <c r="E45" s="22">
        <f>SUM(本部!E45,びおとーぷ!E45,居宅1!E45,ほしの郷!E45,ほしの郷長南!E45)</f>
        <v>9500000</v>
      </c>
      <c r="F45" s="22">
        <f>SUM(本部!F45,びおとーぷ!F45,居宅1!F45,ほしの郷!F45,ほしの郷長南!F45)</f>
        <v>1300000</v>
      </c>
      <c r="G45" s="23">
        <f t="shared" si="1"/>
        <v>10800000</v>
      </c>
    </row>
    <row r="46" spans="1:7" ht="30" customHeight="1" x14ac:dyDescent="0.15">
      <c r="A46" s="89"/>
      <c r="B46" s="89"/>
      <c r="C46" s="14" t="s">
        <v>37</v>
      </c>
      <c r="D46" s="3"/>
      <c r="E46" s="22">
        <f>SUM(本部!E46,びおとーぷ!E46,居宅1!E46,ほしの郷!E46,ほしの郷長南!E46)</f>
        <v>1190000</v>
      </c>
      <c r="F46" s="22">
        <f>SUM(本部!F46,びおとーぷ!F46,居宅1!F46,ほしの郷!F46,ほしの郷長南!F46)</f>
        <v>205000</v>
      </c>
      <c r="G46" s="23">
        <f t="shared" si="1"/>
        <v>1395000</v>
      </c>
    </row>
    <row r="47" spans="1:7" ht="30" customHeight="1" x14ac:dyDescent="0.15">
      <c r="A47" s="89"/>
      <c r="B47" s="89"/>
      <c r="C47" s="14" t="s">
        <v>38</v>
      </c>
      <c r="D47" s="3"/>
      <c r="E47" s="22">
        <f>SUM(本部!E47,びおとーぷ!E47,居宅1!E47,ほしの郷!E47,ほしの郷長南!E47)</f>
        <v>500000</v>
      </c>
      <c r="F47" s="22">
        <f>SUM(本部!F47,びおとーぷ!F47,居宅1!F47,ほしの郷!F47,ほしの郷長南!F47)</f>
        <v>-250000</v>
      </c>
      <c r="G47" s="23">
        <f t="shared" si="1"/>
        <v>250000</v>
      </c>
    </row>
    <row r="48" spans="1:7" ht="30" customHeight="1" x14ac:dyDescent="0.15">
      <c r="A48" s="89"/>
      <c r="B48" s="89"/>
      <c r="C48" s="14" t="s">
        <v>39</v>
      </c>
      <c r="D48" s="3"/>
      <c r="E48" s="22">
        <f>SUM(本部!E48,びおとーぷ!E48,居宅1!E48,ほしの郷!E48,ほしの郷長南!E48)</f>
        <v>0</v>
      </c>
      <c r="F48" s="22">
        <f>SUM(本部!F48,びおとーぷ!F48,居宅1!F48,ほしの郷!F48,ほしの郷長南!F48)</f>
        <v>0</v>
      </c>
      <c r="G48" s="23">
        <f t="shared" si="1"/>
        <v>0</v>
      </c>
    </row>
    <row r="49" spans="1:7" ht="30" customHeight="1" x14ac:dyDescent="0.15">
      <c r="A49" s="89"/>
      <c r="B49" s="89"/>
      <c r="C49" s="14" t="s">
        <v>40</v>
      </c>
      <c r="D49" s="3"/>
      <c r="E49" s="22">
        <f>SUM(本部!E49,びおとーぷ!E49,居宅1!E49,ほしの郷!E49,ほしの郷長南!E49)</f>
        <v>2550000</v>
      </c>
      <c r="F49" s="22">
        <f>SUM(本部!F49,びおとーぷ!F49,居宅1!F49,ほしの郷!F49,ほしの郷長南!F49)</f>
        <v>-200000</v>
      </c>
      <c r="G49" s="23">
        <f t="shared" si="1"/>
        <v>2350000</v>
      </c>
    </row>
    <row r="50" spans="1:7" ht="30" customHeight="1" x14ac:dyDescent="0.15">
      <c r="A50" s="89"/>
      <c r="B50" s="89"/>
      <c r="C50" s="14" t="s">
        <v>41</v>
      </c>
      <c r="D50" s="3"/>
      <c r="E50" s="22">
        <f>SUM(本部!E50,びおとーぷ!E50,居宅1!E50,ほしの郷!E50,ほしの郷長南!E50)</f>
        <v>0</v>
      </c>
      <c r="F50" s="22">
        <f>SUM(本部!F50,びおとーぷ!F50,居宅1!F50,ほしの郷!F50,ほしの郷長南!F50)</f>
        <v>0</v>
      </c>
      <c r="G50" s="23">
        <f t="shared" si="1"/>
        <v>0</v>
      </c>
    </row>
    <row r="51" spans="1:7" ht="30" customHeight="1" x14ac:dyDescent="0.15">
      <c r="A51" s="89"/>
      <c r="B51" s="89"/>
      <c r="C51" s="14" t="s">
        <v>42</v>
      </c>
      <c r="D51" s="3"/>
      <c r="E51" s="22">
        <f>SUM(本部!E51,びおとーぷ!E51,居宅1!E51,ほしの郷!E51,ほしの郷長南!E51)</f>
        <v>0</v>
      </c>
      <c r="F51" s="22">
        <f>SUM(本部!F51,びおとーぷ!F51,居宅1!F51,ほしの郷!F51,ほしの郷長南!F51)</f>
        <v>0</v>
      </c>
      <c r="G51" s="23">
        <f t="shared" si="1"/>
        <v>0</v>
      </c>
    </row>
    <row r="52" spans="1:7" ht="30" customHeight="1" x14ac:dyDescent="0.15">
      <c r="A52" s="89"/>
      <c r="B52" s="89"/>
      <c r="C52" s="14" t="s">
        <v>43</v>
      </c>
      <c r="D52" s="3"/>
      <c r="E52" s="22">
        <f>SUM(本部!E52,びおとーぷ!E52,居宅1!E52,ほしの郷!E52,ほしの郷長南!E52)</f>
        <v>0</v>
      </c>
      <c r="F52" s="22">
        <f>SUM(本部!F52,びおとーぷ!F52,居宅1!F52,ほしの郷!F52,ほしの郷長南!F52)</f>
        <v>0</v>
      </c>
      <c r="G52" s="23">
        <f t="shared" si="1"/>
        <v>0</v>
      </c>
    </row>
    <row r="53" spans="1:7" ht="30" customHeight="1" x14ac:dyDescent="0.15">
      <c r="A53" s="89"/>
      <c r="B53" s="89"/>
      <c r="C53" s="14" t="s">
        <v>44</v>
      </c>
      <c r="D53" s="3"/>
      <c r="E53" s="22">
        <f>SUM(本部!E53,びおとーぷ!E53,居宅1!E53,ほしの郷!E53,ほしの郷長南!E53)</f>
        <v>0</v>
      </c>
      <c r="F53" s="22">
        <f>SUM(本部!F53,びおとーぷ!F53,居宅1!F53,ほしの郷!F53,ほしの郷長南!F53)</f>
        <v>0</v>
      </c>
      <c r="G53" s="23">
        <f t="shared" si="1"/>
        <v>0</v>
      </c>
    </row>
    <row r="54" spans="1:7" ht="30" customHeight="1" x14ac:dyDescent="0.15">
      <c r="A54" s="89"/>
      <c r="B54" s="89"/>
      <c r="C54" s="14" t="s">
        <v>45</v>
      </c>
      <c r="D54" s="3"/>
      <c r="E54" s="22">
        <f>SUM(本部!E54,びおとーぷ!E54,居宅1!E54,ほしの郷!E54,ほしの郷長南!E54)</f>
        <v>0</v>
      </c>
      <c r="F54" s="22">
        <f>SUM(本部!F54,びおとーぷ!F54,居宅1!F54,ほしの郷!F54,ほしの郷長南!F54)</f>
        <v>0</v>
      </c>
      <c r="G54" s="23">
        <f t="shared" si="1"/>
        <v>0</v>
      </c>
    </row>
    <row r="55" spans="1:7" ht="30" customHeight="1" x14ac:dyDescent="0.15">
      <c r="A55" s="89"/>
      <c r="B55" s="89"/>
      <c r="C55" s="14" t="s">
        <v>46</v>
      </c>
      <c r="D55" s="3"/>
      <c r="E55" s="22">
        <f>SUM(本部!E55,びおとーぷ!E55,居宅1!E55,ほしの郷!E55,ほしの郷長南!E55)</f>
        <v>1800000</v>
      </c>
      <c r="F55" s="22">
        <f>SUM(本部!F55,びおとーぷ!F55,居宅1!F55,ほしの郷!F55,ほしの郷長南!F55)</f>
        <v>620000</v>
      </c>
      <c r="G55" s="23">
        <f t="shared" si="1"/>
        <v>2420000</v>
      </c>
    </row>
    <row r="56" spans="1:7" ht="30" customHeight="1" x14ac:dyDescent="0.15">
      <c r="A56" s="89"/>
      <c r="B56" s="89"/>
      <c r="C56" s="14" t="s">
        <v>47</v>
      </c>
      <c r="D56" s="3"/>
      <c r="E56" s="22">
        <f>SUM(本部!E56,びおとーぷ!E56,居宅1!E56,ほしの郷!E56,ほしの郷長南!E56)</f>
        <v>0</v>
      </c>
      <c r="F56" s="22">
        <f>SUM(本部!F56,びおとーぷ!F56,居宅1!F56,ほしの郷!F56,ほしの郷長南!F56)</f>
        <v>0</v>
      </c>
      <c r="G56" s="23">
        <f t="shared" si="1"/>
        <v>0</v>
      </c>
    </row>
    <row r="57" spans="1:7" ht="30" customHeight="1" x14ac:dyDescent="0.15">
      <c r="A57" s="89"/>
      <c r="B57" s="89"/>
      <c r="C57" s="52" t="s">
        <v>48</v>
      </c>
      <c r="D57" s="53"/>
      <c r="E57" s="54">
        <f>SUM(本部!E57,びおとーぷ!E57,居宅1!E57,ほしの郷!E57,ほしの郷長南!E57)</f>
        <v>80207000</v>
      </c>
      <c r="F57" s="54">
        <f>SUM(本部!F57,びおとーぷ!F57,居宅1!F57,ほしの郷!F57,ほしの郷長南!F57)</f>
        <v>14542000</v>
      </c>
      <c r="G57" s="64">
        <f>SUM(E57:F57)</f>
        <v>94749000</v>
      </c>
    </row>
    <row r="58" spans="1:7" ht="30" customHeight="1" x14ac:dyDescent="0.15">
      <c r="A58" s="89"/>
      <c r="B58" s="89"/>
      <c r="C58" s="14" t="s">
        <v>49</v>
      </c>
      <c r="D58" s="3"/>
      <c r="E58" s="22">
        <f>SUM(本部!E58,びおとーぷ!E58,居宅1!E58,ほしの郷!E58,ほしの郷長南!E58)</f>
        <v>980000</v>
      </c>
      <c r="F58" s="22">
        <f>SUM(本部!F58,びおとーぷ!F58,居宅1!F58,ほしの郷!F58,ほしの郷長南!F58)</f>
        <v>530000</v>
      </c>
      <c r="G58" s="23">
        <f>SUM(E58:F58)</f>
        <v>1510000</v>
      </c>
    </row>
    <row r="59" spans="1:7" ht="30" customHeight="1" x14ac:dyDescent="0.15">
      <c r="A59" s="89"/>
      <c r="B59" s="89"/>
      <c r="C59" s="14" t="s">
        <v>50</v>
      </c>
      <c r="D59" s="3"/>
      <c r="E59" s="22">
        <f>SUM(本部!E59,びおとーぷ!E59,居宅1!E59,ほしの郷!E59,ほしの郷長南!E59)</f>
        <v>310000</v>
      </c>
      <c r="F59" s="22">
        <f>SUM(本部!F59,びおとーぷ!F59,居宅1!F59,ほしの郷!F59,ほしの郷長南!F59)</f>
        <v>20000</v>
      </c>
      <c r="G59" s="23">
        <f t="shared" ref="G59:G83" si="2">SUM(E59:F59)</f>
        <v>330000</v>
      </c>
    </row>
    <row r="60" spans="1:7" ht="30" customHeight="1" x14ac:dyDescent="0.15">
      <c r="A60" s="89"/>
      <c r="B60" s="89"/>
      <c r="C60" s="14" t="s">
        <v>51</v>
      </c>
      <c r="D60" s="3"/>
      <c r="E60" s="22">
        <f>SUM(本部!E60,びおとーぷ!E60,居宅1!E60,ほしの郷!E60,ほしの郷長南!E60)</f>
        <v>145000</v>
      </c>
      <c r="F60" s="22">
        <f>SUM(本部!F60,びおとーぷ!F60,居宅1!F60,ほしの郷!F60,ほしの郷長南!F60)</f>
        <v>-125000</v>
      </c>
      <c r="G60" s="23">
        <f t="shared" si="2"/>
        <v>20000</v>
      </c>
    </row>
    <row r="61" spans="1:7" ht="30" customHeight="1" x14ac:dyDescent="0.15">
      <c r="A61" s="89"/>
      <c r="B61" s="89"/>
      <c r="C61" s="14" t="s">
        <v>52</v>
      </c>
      <c r="D61" s="3"/>
      <c r="E61" s="22">
        <f>SUM(本部!E61,びおとーぷ!E61,居宅1!E61,ほしの郷!E61,ほしの郷長南!E61)</f>
        <v>110000</v>
      </c>
      <c r="F61" s="22">
        <f>SUM(本部!F61,びおとーぷ!F61,居宅1!F61,ほしの郷!F61,ほしの郷長南!F61)</f>
        <v>-90000</v>
      </c>
      <c r="G61" s="23">
        <f t="shared" si="2"/>
        <v>20000</v>
      </c>
    </row>
    <row r="62" spans="1:7" ht="30" customHeight="1" x14ac:dyDescent="0.15">
      <c r="A62" s="89"/>
      <c r="B62" s="89"/>
      <c r="C62" s="14" t="s">
        <v>53</v>
      </c>
      <c r="D62" s="3"/>
      <c r="E62" s="22">
        <f>SUM(本部!E62,びおとーぷ!E62,居宅1!E62,ほしの郷!E62,ほしの郷長南!E62)</f>
        <v>1950000</v>
      </c>
      <c r="F62" s="22">
        <f>SUM(本部!F62,びおとーぷ!F62,居宅1!F62,ほしの郷!F62,ほしの郷長南!F62)</f>
        <v>420000</v>
      </c>
      <c r="G62" s="23">
        <f t="shared" si="2"/>
        <v>2370000</v>
      </c>
    </row>
    <row r="63" spans="1:7" ht="30" customHeight="1" x14ac:dyDescent="0.15">
      <c r="A63" s="89"/>
      <c r="B63" s="89"/>
      <c r="C63" s="14" t="s">
        <v>54</v>
      </c>
      <c r="D63" s="3"/>
      <c r="E63" s="22">
        <f>SUM(本部!E63,びおとーぷ!E63,居宅1!E63,ほしの郷!E63,ほしの郷長南!E63)</f>
        <v>1360000</v>
      </c>
      <c r="F63" s="22">
        <f>SUM(本部!F63,びおとーぷ!F63,居宅1!F63,ほしの郷!F63,ほしの郷長南!F63)</f>
        <v>17000</v>
      </c>
      <c r="G63" s="23">
        <f t="shared" si="2"/>
        <v>1377000</v>
      </c>
    </row>
    <row r="64" spans="1:7" ht="30" customHeight="1" x14ac:dyDescent="0.15">
      <c r="A64" s="89"/>
      <c r="B64" s="89"/>
      <c r="C64" s="14" t="s">
        <v>36</v>
      </c>
      <c r="D64" s="3"/>
      <c r="E64" s="22">
        <f>SUM(本部!E64,びおとーぷ!E64,居宅1!E64,ほしの郷!E64,ほしの郷長南!E64)</f>
        <v>20007000</v>
      </c>
      <c r="F64" s="22">
        <f>SUM(本部!F64,びおとーぷ!F64,居宅1!F64,ほしの郷!F64,ほしの郷長南!F64)</f>
        <v>3760000</v>
      </c>
      <c r="G64" s="23">
        <f t="shared" si="2"/>
        <v>23767000</v>
      </c>
    </row>
    <row r="65" spans="1:7" ht="30" customHeight="1" x14ac:dyDescent="0.15">
      <c r="A65" s="89"/>
      <c r="B65" s="89"/>
      <c r="C65" s="14" t="s">
        <v>37</v>
      </c>
      <c r="D65" s="3"/>
      <c r="E65" s="22">
        <f>SUM(本部!E65,びおとーぷ!E65,居宅1!E65,ほしの郷!E65,ほしの郷長南!E65)</f>
        <v>310000</v>
      </c>
      <c r="F65" s="22">
        <f>SUM(本部!F65,びおとーぷ!F65,居宅1!F65,ほしの郷!F65,ほしの郷長南!F65)</f>
        <v>55000</v>
      </c>
      <c r="G65" s="23">
        <f t="shared" si="2"/>
        <v>365000</v>
      </c>
    </row>
    <row r="66" spans="1:7" ht="30" customHeight="1" x14ac:dyDescent="0.15">
      <c r="A66" s="89"/>
      <c r="B66" s="89"/>
      <c r="C66" s="14" t="s">
        <v>55</v>
      </c>
      <c r="D66" s="3"/>
      <c r="E66" s="22">
        <f>SUM(本部!E66,びおとーぷ!E66,居宅1!E66,ほしの郷!E66,ほしの郷長南!E66)</f>
        <v>5000000</v>
      </c>
      <c r="F66" s="22">
        <f>SUM(本部!F66,びおとーぷ!F66,居宅1!F66,ほしの郷!F66,ほしの郷長南!F66)</f>
        <v>6800000</v>
      </c>
      <c r="G66" s="23">
        <f t="shared" si="2"/>
        <v>11800000</v>
      </c>
    </row>
    <row r="67" spans="1:7" ht="30" customHeight="1" x14ac:dyDescent="0.15">
      <c r="A67" s="89"/>
      <c r="B67" s="89"/>
      <c r="C67" s="14" t="s">
        <v>56</v>
      </c>
      <c r="D67" s="3"/>
      <c r="E67" s="22">
        <f>SUM(本部!E67,びおとーぷ!E67,居宅1!E67,ほしの郷!E67,ほしの郷長南!E67)</f>
        <v>3820000</v>
      </c>
      <c r="F67" s="22">
        <f>SUM(本部!F67,びおとーぷ!F67,居宅1!F67,ほしの郷!F67,ほしの郷長南!F67)</f>
        <v>158000</v>
      </c>
      <c r="G67" s="23">
        <f t="shared" si="2"/>
        <v>3978000</v>
      </c>
    </row>
    <row r="68" spans="1:7" ht="30" customHeight="1" x14ac:dyDescent="0.15">
      <c r="A68" s="89"/>
      <c r="B68" s="89"/>
      <c r="C68" s="14" t="s">
        <v>57</v>
      </c>
      <c r="D68" s="3"/>
      <c r="E68" s="22">
        <f>SUM(本部!E68,びおとーぷ!E68,居宅1!E68,ほしの郷!E68,ほしの郷長南!E68)</f>
        <v>0</v>
      </c>
      <c r="F68" s="22">
        <f>SUM(本部!F68,びおとーぷ!F68,居宅1!F68,ほしの郷!F68,ほしの郷長南!F68)</f>
        <v>0</v>
      </c>
      <c r="G68" s="23">
        <f t="shared" si="2"/>
        <v>0</v>
      </c>
    </row>
    <row r="69" spans="1:7" ht="30" customHeight="1" x14ac:dyDescent="0.15">
      <c r="A69" s="89"/>
      <c r="B69" s="89"/>
      <c r="C69" s="14" t="s">
        <v>58</v>
      </c>
      <c r="D69" s="3"/>
      <c r="E69" s="22">
        <f>SUM(本部!E69,びおとーぷ!E69,居宅1!E69,ほしの郷!E69,ほしの郷長南!E69)</f>
        <v>2750000</v>
      </c>
      <c r="F69" s="22">
        <f>SUM(本部!F69,びおとーぷ!F69,居宅1!F69,ほしの郷!F69,ほしの郷長南!F69)</f>
        <v>-2230000</v>
      </c>
      <c r="G69" s="23">
        <f t="shared" si="2"/>
        <v>520000</v>
      </c>
    </row>
    <row r="70" spans="1:7" ht="30" customHeight="1" x14ac:dyDescent="0.15">
      <c r="A70" s="89"/>
      <c r="B70" s="89"/>
      <c r="C70" s="14" t="s">
        <v>59</v>
      </c>
      <c r="D70" s="3"/>
      <c r="E70" s="22">
        <f>SUM(本部!E70,びおとーぷ!E70,居宅1!E70,ほしの郷!E70,ほしの郷長南!E70)</f>
        <v>15600000</v>
      </c>
      <c r="F70" s="22">
        <f>SUM(本部!F70,びおとーぷ!F70,居宅1!F70,ほしの郷!F70,ほしの郷長南!F70)</f>
        <v>3500000</v>
      </c>
      <c r="G70" s="23">
        <f t="shared" si="2"/>
        <v>19100000</v>
      </c>
    </row>
    <row r="71" spans="1:7" ht="30" customHeight="1" x14ac:dyDescent="0.15">
      <c r="A71" s="89"/>
      <c r="B71" s="89"/>
      <c r="C71" s="14" t="s">
        <v>60</v>
      </c>
      <c r="D71" s="3"/>
      <c r="E71" s="22">
        <f>SUM(本部!E71,びおとーぷ!E71,居宅1!E71,ほしの郷!E71,ほしの郷長南!E71)</f>
        <v>3650000</v>
      </c>
      <c r="F71" s="22">
        <f>SUM(本部!F71,びおとーぷ!F71,居宅1!F71,ほしの郷!F71,ほしの郷長南!F71)</f>
        <v>119000</v>
      </c>
      <c r="G71" s="23">
        <f t="shared" si="2"/>
        <v>3769000</v>
      </c>
    </row>
    <row r="72" spans="1:7" ht="30" customHeight="1" x14ac:dyDescent="0.15">
      <c r="A72" s="89"/>
      <c r="B72" s="89"/>
      <c r="C72" s="14" t="s">
        <v>39</v>
      </c>
      <c r="D72" s="3"/>
      <c r="E72" s="22">
        <f>SUM(本部!E72,びおとーぷ!E72,居宅1!E72,ほしの郷!E72,ほしの郷長南!E72)</f>
        <v>2400000</v>
      </c>
      <c r="F72" s="22">
        <f>SUM(本部!F72,びおとーぷ!F72,居宅1!F72,ほしの郷!F72,ほしの郷長南!F72)</f>
        <v>200000</v>
      </c>
      <c r="G72" s="23">
        <f t="shared" si="2"/>
        <v>2600000</v>
      </c>
    </row>
    <row r="73" spans="1:7" ht="30" customHeight="1" x14ac:dyDescent="0.15">
      <c r="A73" s="89"/>
      <c r="B73" s="89"/>
      <c r="C73" s="14" t="s">
        <v>40</v>
      </c>
      <c r="D73" s="3"/>
      <c r="E73" s="22">
        <f>SUM(本部!E73,びおとーぷ!E73,居宅1!E73,ほしの郷!E73,ほしの郷長南!E73)</f>
        <v>9320000</v>
      </c>
      <c r="F73" s="22">
        <f>SUM(本部!F73,びおとーぷ!F73,居宅1!F73,ほしの郷!F73,ほしの郷長南!F73)</f>
        <v>412000</v>
      </c>
      <c r="G73" s="23">
        <f t="shared" si="2"/>
        <v>9732000</v>
      </c>
    </row>
    <row r="74" spans="1:7" ht="30" customHeight="1" x14ac:dyDescent="0.15">
      <c r="A74" s="89"/>
      <c r="B74" s="89"/>
      <c r="C74" s="14" t="s">
        <v>61</v>
      </c>
      <c r="D74" s="3"/>
      <c r="E74" s="22">
        <f>SUM(本部!E74,びおとーぷ!E74,居宅1!E74,ほしの郷!E74,ほしの郷長南!E74)</f>
        <v>1600000</v>
      </c>
      <c r="F74" s="22">
        <f>SUM(本部!F74,びおとーぷ!F74,居宅1!F74,ほしの郷!F74,ほしの郷長南!F74)</f>
        <v>200000</v>
      </c>
      <c r="G74" s="23">
        <f t="shared" si="2"/>
        <v>1800000</v>
      </c>
    </row>
    <row r="75" spans="1:7" ht="30" customHeight="1" x14ac:dyDescent="0.15">
      <c r="A75" s="89"/>
      <c r="B75" s="89"/>
      <c r="C75" s="14" t="s">
        <v>62</v>
      </c>
      <c r="D75" s="3"/>
      <c r="E75" s="22">
        <f>SUM(本部!E75,びおとーぷ!E75,居宅1!E75,ほしの郷!E75,ほしの郷長南!E75)</f>
        <v>195000</v>
      </c>
      <c r="F75" s="22">
        <f>SUM(本部!F75,びおとーぷ!F75,居宅1!F75,ほしの郷!F75,ほしの郷長南!F75)</f>
        <v>-55000</v>
      </c>
      <c r="G75" s="23">
        <f t="shared" si="2"/>
        <v>140000</v>
      </c>
    </row>
    <row r="76" spans="1:7" ht="30" customHeight="1" x14ac:dyDescent="0.15">
      <c r="A76" s="89"/>
      <c r="B76" s="89"/>
      <c r="C76" s="14" t="s">
        <v>63</v>
      </c>
      <c r="D76" s="3"/>
      <c r="E76" s="22">
        <f>SUM(本部!E76,びおとーぷ!E76,居宅1!E76,ほしの郷!E76,ほしの郷長南!E76)</f>
        <v>6150000</v>
      </c>
      <c r="F76" s="22">
        <f>SUM(本部!F76,びおとーぷ!F76,居宅1!F76,ほしの郷!F76,ほしの郷長南!F76)</f>
        <v>500000</v>
      </c>
      <c r="G76" s="23">
        <f t="shared" si="2"/>
        <v>6650000</v>
      </c>
    </row>
    <row r="77" spans="1:7" ht="30" customHeight="1" x14ac:dyDescent="0.15">
      <c r="A77" s="89"/>
      <c r="B77" s="89"/>
      <c r="C77" s="14" t="s">
        <v>64</v>
      </c>
      <c r="D77" s="3"/>
      <c r="E77" s="22">
        <f>SUM(本部!E77,びおとーぷ!E77,居宅1!E77,ほしの郷!E77,ほしの郷長南!E77)</f>
        <v>400000</v>
      </c>
      <c r="F77" s="22">
        <f>SUM(本部!F77,びおとーぷ!F77,居宅1!F77,ほしの郷!F77,ほしの郷長南!F77)</f>
        <v>-195000</v>
      </c>
      <c r="G77" s="23">
        <f t="shared" si="2"/>
        <v>205000</v>
      </c>
    </row>
    <row r="78" spans="1:7" ht="30" customHeight="1" x14ac:dyDescent="0.15">
      <c r="A78" s="89"/>
      <c r="B78" s="89"/>
      <c r="C78" s="14" t="s">
        <v>65</v>
      </c>
      <c r="D78" s="3"/>
      <c r="E78" s="22">
        <f>SUM(本部!E78,びおとーぷ!E78,居宅1!E78,ほしの郷!E78,ほしの郷長南!E78)</f>
        <v>385000</v>
      </c>
      <c r="F78" s="22">
        <f>SUM(本部!F78,びおとーぷ!F78,居宅1!F78,ほしの郷!F78,ほしの郷長南!F78)</f>
        <v>0</v>
      </c>
      <c r="G78" s="23">
        <f t="shared" si="2"/>
        <v>385000</v>
      </c>
    </row>
    <row r="79" spans="1:7" ht="30" customHeight="1" x14ac:dyDescent="0.15">
      <c r="A79" s="89"/>
      <c r="B79" s="89"/>
      <c r="C79" s="14" t="s">
        <v>46</v>
      </c>
      <c r="D79" s="3"/>
      <c r="E79" s="22">
        <f>SUM(本部!E79,びおとーぷ!E79,居宅1!E79,ほしの郷!E79,ほしの郷長南!E79)</f>
        <v>3765000</v>
      </c>
      <c r="F79" s="22">
        <f>SUM(本部!F79,びおとーぷ!F79,居宅1!F79,ほしの郷!F79,ほしの郷長南!F79)</f>
        <v>546000</v>
      </c>
      <c r="G79" s="23">
        <f t="shared" si="2"/>
        <v>4311000</v>
      </c>
    </row>
    <row r="80" spans="1:7" ht="30" customHeight="1" x14ac:dyDescent="0.15">
      <c r="A80" s="89"/>
      <c r="B80" s="89"/>
      <c r="C80" s="14" t="s">
        <v>66</v>
      </c>
      <c r="D80" s="3"/>
      <c r="E80" s="22">
        <f>SUM(本部!E80,びおとーぷ!E80,居宅1!E80,ほしの郷!E80,ほしの郷長南!E80)</f>
        <v>0</v>
      </c>
      <c r="F80" s="22">
        <f>SUM(本部!F80,びおとーぷ!F80,居宅1!F80,ほしの郷!F80,ほしの郷長南!F80)</f>
        <v>0</v>
      </c>
      <c r="G80" s="23">
        <f t="shared" si="2"/>
        <v>0</v>
      </c>
    </row>
    <row r="81" spans="1:7" ht="30" customHeight="1" x14ac:dyDescent="0.15">
      <c r="A81" s="89"/>
      <c r="B81" s="89"/>
      <c r="C81" s="14" t="s">
        <v>67</v>
      </c>
      <c r="D81" s="3"/>
      <c r="E81" s="22">
        <f>SUM(本部!E81,びおとーぷ!E81,居宅1!E81,ほしの郷!E81,ほしの郷長南!E81)</f>
        <v>6897000</v>
      </c>
      <c r="F81" s="22">
        <f>SUM(本部!F81,びおとーぷ!F81,居宅1!F81,ほしの郷!F81,ほしの郷長南!F81)</f>
        <v>-300000</v>
      </c>
      <c r="G81" s="23">
        <f t="shared" si="2"/>
        <v>6597000</v>
      </c>
    </row>
    <row r="82" spans="1:7" ht="30" customHeight="1" x14ac:dyDescent="0.15">
      <c r="A82" s="89"/>
      <c r="B82" s="89"/>
      <c r="C82" s="14" t="s">
        <v>68</v>
      </c>
      <c r="D82" s="3"/>
      <c r="E82" s="22">
        <f>SUM(本部!E82,びおとーぷ!E82,居宅1!E82,ほしの郷!E82,ほしの郷長南!E82)</f>
        <v>0</v>
      </c>
      <c r="F82" s="22">
        <f>SUM(本部!F82,びおとーぷ!F82,居宅1!F82,ほしの郷!F82,ほしの郷長南!F82)</f>
        <v>75000</v>
      </c>
      <c r="G82" s="23">
        <f t="shared" si="2"/>
        <v>75000</v>
      </c>
    </row>
    <row r="83" spans="1:7" ht="30" customHeight="1" x14ac:dyDescent="0.15">
      <c r="A83" s="89"/>
      <c r="B83" s="89"/>
      <c r="C83" s="15" t="s">
        <v>69</v>
      </c>
      <c r="D83" s="9"/>
      <c r="E83" s="22">
        <f>SUM(本部!E83,びおとーぷ!E83,居宅1!E83,ほしの郷!E83,ほしの郷長南!E83)</f>
        <v>0</v>
      </c>
      <c r="F83" s="22">
        <f>SUM(本部!F83,びおとーぷ!F83,居宅1!F83,ほしの郷!F83,ほしの郷長南!F83)</f>
        <v>75000</v>
      </c>
      <c r="G83" s="23">
        <f t="shared" si="2"/>
        <v>75000</v>
      </c>
    </row>
    <row r="84" spans="1:7" ht="30" customHeight="1" x14ac:dyDescent="0.15">
      <c r="A84" s="89"/>
      <c r="B84" s="90"/>
      <c r="C84" s="13" t="s">
        <v>70</v>
      </c>
      <c r="D84" s="7"/>
      <c r="E84" s="19">
        <f>SUM(E24,E33,E57,E81,E82)</f>
        <v>593519000</v>
      </c>
      <c r="F84" s="24">
        <f>SUM(本部!F84,びおとーぷ!F84,居宅1!F84,ほしの郷!F84,ほしの郷長南!F84)</f>
        <v>112565</v>
      </c>
      <c r="G84" s="20">
        <f>SUM(E84:F84)</f>
        <v>593631565</v>
      </c>
    </row>
    <row r="85" spans="1:7" ht="30" customHeight="1" x14ac:dyDescent="0.15">
      <c r="A85" s="90"/>
      <c r="B85" s="10"/>
      <c r="C85" s="11" t="s">
        <v>71</v>
      </c>
      <c r="D85" s="11"/>
      <c r="E85" s="24">
        <f>E23-E84</f>
        <v>69161900</v>
      </c>
      <c r="F85" s="24">
        <f>SUM(本部!F85,びおとーぷ!F85,居宅1!F85,ほしの郷!F85,ほしの郷長南!F85)</f>
        <v>-23107565</v>
      </c>
      <c r="G85" s="25">
        <f t="shared" ref="G85" si="3">SUM(E85:F85)</f>
        <v>46054335</v>
      </c>
    </row>
    <row r="86" spans="1:7" ht="30" customHeight="1" x14ac:dyDescent="0.15">
      <c r="A86" s="88" t="s">
        <v>120</v>
      </c>
      <c r="B86" s="88" t="s">
        <v>118</v>
      </c>
      <c r="C86" s="7" t="s">
        <v>72</v>
      </c>
      <c r="D86" s="7"/>
      <c r="E86" s="19">
        <f>SUM(本部!E86,びおとーぷ!E86,居宅1!E86,ほしの郷!E86,ほしの郷長南!E86)</f>
        <v>0</v>
      </c>
      <c r="F86" s="19">
        <f>SUM(本部!F86,びおとーぷ!F86,居宅1!F86,ほしの郷!F86,ほしの郷長南!F86)</f>
        <v>0</v>
      </c>
      <c r="G86" s="20">
        <f>SUM(E86:F86)</f>
        <v>0</v>
      </c>
    </row>
    <row r="87" spans="1:7" s="1" customFormat="1" ht="30" customHeight="1" x14ac:dyDescent="0.15">
      <c r="A87" s="89"/>
      <c r="B87" s="89"/>
      <c r="C87" s="21" t="s">
        <v>127</v>
      </c>
      <c r="D87" s="21"/>
      <c r="E87" s="22">
        <f>SUM(本部!E87,びおとーぷ!E87,居宅1!E87,ほしの郷!E87,ほしの郷長南!E87)</f>
        <v>0</v>
      </c>
      <c r="F87" s="22">
        <f>SUM(本部!F87,びおとーぷ!F87,居宅1!F87,ほしの郷!F87,ほしの郷長南!F87)</f>
        <v>0</v>
      </c>
      <c r="G87" s="23">
        <f t="shared" ref="G87:G92" si="4">SUM(E87:F87)</f>
        <v>0</v>
      </c>
    </row>
    <row r="88" spans="1:7" ht="30" customHeight="1" x14ac:dyDescent="0.15">
      <c r="A88" s="89"/>
      <c r="B88" s="89"/>
      <c r="C88" s="3" t="s">
        <v>73</v>
      </c>
      <c r="D88" s="3"/>
      <c r="E88" s="22">
        <f>SUM(本部!E88,びおとーぷ!E88,居宅1!E88,ほしの郷!E88,ほしの郷長南!E88)</f>
        <v>0</v>
      </c>
      <c r="F88" s="22">
        <f>SUM(本部!F88,びおとーぷ!F88,居宅1!F88,ほしの郷!F88,ほしの郷長南!F88)</f>
        <v>0</v>
      </c>
      <c r="G88" s="23">
        <f t="shared" si="4"/>
        <v>0</v>
      </c>
    </row>
    <row r="89" spans="1:7" ht="30" customHeight="1" x14ac:dyDescent="0.15">
      <c r="A89" s="89"/>
      <c r="B89" s="89"/>
      <c r="C89" s="3" t="s">
        <v>74</v>
      </c>
      <c r="D89" s="3"/>
      <c r="E89" s="22">
        <f>SUM(本部!E89,びおとーぷ!E89,居宅1!E89,ほしの郷!E89,ほしの郷長南!E89)</f>
        <v>0</v>
      </c>
      <c r="F89" s="22">
        <f>SUM(本部!F89,びおとーぷ!F89,居宅1!F89,ほしの郷!F89,ほしの郷長南!F89)</f>
        <v>0</v>
      </c>
      <c r="G89" s="23">
        <f t="shared" si="4"/>
        <v>0</v>
      </c>
    </row>
    <row r="90" spans="1:7" ht="30" customHeight="1" x14ac:dyDescent="0.15">
      <c r="A90" s="89"/>
      <c r="B90" s="89"/>
      <c r="C90" s="3" t="s">
        <v>75</v>
      </c>
      <c r="D90" s="3"/>
      <c r="E90" s="22">
        <f>SUM(本部!E90,びおとーぷ!E90,居宅1!E90,ほしの郷!E90,ほしの郷長南!E90)</f>
        <v>0</v>
      </c>
      <c r="F90" s="22">
        <f>SUM(本部!F90,びおとーぷ!F90,居宅1!F90,ほしの郷!F90,ほしの郷長南!F90)</f>
        <v>0</v>
      </c>
      <c r="G90" s="23">
        <f t="shared" si="4"/>
        <v>0</v>
      </c>
    </row>
    <row r="91" spans="1:7" ht="30" customHeight="1" x14ac:dyDescent="0.15">
      <c r="A91" s="89"/>
      <c r="B91" s="89"/>
      <c r="C91" s="3" t="s">
        <v>76</v>
      </c>
      <c r="D91" s="3"/>
      <c r="E91" s="22">
        <f>SUM(本部!E91,びおとーぷ!E91,居宅1!E91,ほしの郷!E91,ほしの郷長南!E91)</f>
        <v>0</v>
      </c>
      <c r="F91" s="22">
        <f>SUM(本部!F91,びおとーぷ!F91,居宅1!F91,ほしの郷!F91,ほしの郷長南!F91)</f>
        <v>0</v>
      </c>
      <c r="G91" s="37">
        <f t="shared" si="4"/>
        <v>0</v>
      </c>
    </row>
    <row r="92" spans="1:7" ht="30" customHeight="1" x14ac:dyDescent="0.15">
      <c r="A92" s="89"/>
      <c r="B92" s="90"/>
      <c r="C92" s="12" t="s">
        <v>77</v>
      </c>
      <c r="D92" s="11"/>
      <c r="E92" s="24">
        <f>SUM(E86,E89,E91)</f>
        <v>0</v>
      </c>
      <c r="F92" s="24">
        <f>SUM(本部!F92,びおとーぷ!F92,居宅1!F92,ほしの郷!F92,ほしの郷長南!F92)</f>
        <v>0</v>
      </c>
      <c r="G92" s="20">
        <f t="shared" si="4"/>
        <v>0</v>
      </c>
    </row>
    <row r="93" spans="1:7" ht="30" customHeight="1" x14ac:dyDescent="0.15">
      <c r="A93" s="89"/>
      <c r="B93" s="88" t="s">
        <v>119</v>
      </c>
      <c r="C93" s="7" t="s">
        <v>78</v>
      </c>
      <c r="D93" s="7"/>
      <c r="E93" s="19">
        <f>SUM(本部!E93,びおとーぷ!E93,居宅1!E93,ほしの郷!E93,ほしの郷長南!E93)</f>
        <v>65139541</v>
      </c>
      <c r="F93" s="19">
        <f>SUM(本部!F93,びおとーぷ!F93,居宅1!F93,ほしの郷!F93,ほしの郷長南!F93)</f>
        <v>-700000</v>
      </c>
      <c r="G93" s="20">
        <f>SUM(E93:F93)</f>
        <v>64439541</v>
      </c>
    </row>
    <row r="94" spans="1:7" ht="30" customHeight="1" x14ac:dyDescent="0.15">
      <c r="A94" s="89"/>
      <c r="B94" s="89"/>
      <c r="C94" s="3" t="s">
        <v>79</v>
      </c>
      <c r="D94" s="3"/>
      <c r="E94" s="22">
        <f>SUM(本部!E94,びおとーぷ!E94,居宅1!E94,ほしの郷!E94,ほしの郷長南!E94)</f>
        <v>0</v>
      </c>
      <c r="F94" s="22">
        <f>SUM(本部!F94,びおとーぷ!F94,居宅1!F94,ほしの郷!F94,ほしの郷長南!F94)</f>
        <v>2805288</v>
      </c>
      <c r="G94" s="23">
        <f>SUM(E94:F94)</f>
        <v>2805288</v>
      </c>
    </row>
    <row r="95" spans="1:7" ht="30" customHeight="1" x14ac:dyDescent="0.15">
      <c r="A95" s="89"/>
      <c r="B95" s="89"/>
      <c r="C95" s="3" t="s">
        <v>80</v>
      </c>
      <c r="D95" s="3"/>
      <c r="E95" s="22">
        <f>SUM(本部!E95,びおとーぷ!E95,居宅1!E95,ほしの郷!E95,ほしの郷長南!E95)</f>
        <v>0</v>
      </c>
      <c r="F95" s="22">
        <f>SUM(本部!F95,びおとーぷ!F95,居宅1!F95,ほしの郷!F95,ほしの郷長南!F95)</f>
        <v>0</v>
      </c>
      <c r="G95" s="23">
        <f t="shared" ref="G95:G100" si="5">SUM(E95:F95)</f>
        <v>0</v>
      </c>
    </row>
    <row r="96" spans="1:7" ht="30" customHeight="1" x14ac:dyDescent="0.15">
      <c r="A96" s="89"/>
      <c r="B96" s="89"/>
      <c r="C96" s="3" t="s">
        <v>81</v>
      </c>
      <c r="D96" s="3"/>
      <c r="E96" s="22">
        <f>SUM(本部!E96,びおとーぷ!E96,居宅1!E96,ほしの郷!E96,ほしの郷長南!E96)</f>
        <v>0</v>
      </c>
      <c r="F96" s="22">
        <f>SUM(本部!F96,びおとーぷ!F96,居宅1!F96,ほしの郷!F96,ほしの郷長南!F96)</f>
        <v>1365988</v>
      </c>
      <c r="G96" s="23">
        <f t="shared" si="5"/>
        <v>1365988</v>
      </c>
    </row>
    <row r="97" spans="1:7" ht="30" customHeight="1" x14ac:dyDescent="0.15">
      <c r="A97" s="89"/>
      <c r="B97" s="89"/>
      <c r="C97" s="3" t="s">
        <v>82</v>
      </c>
      <c r="D97" s="3"/>
      <c r="E97" s="22">
        <f>SUM(本部!E97,びおとーぷ!E97,居宅1!E97,ほしの郷!E97,ほしの郷長南!E97)</f>
        <v>0</v>
      </c>
      <c r="F97" s="22">
        <f>SUM(本部!F97,びおとーぷ!F97,居宅1!F97,ほしの郷!F97,ほしの郷長南!F97)</f>
        <v>0</v>
      </c>
      <c r="G97" s="23">
        <f t="shared" si="5"/>
        <v>0</v>
      </c>
    </row>
    <row r="98" spans="1:7" ht="30" customHeight="1" x14ac:dyDescent="0.15">
      <c r="A98" s="89"/>
      <c r="B98" s="89"/>
      <c r="C98" s="3" t="s">
        <v>83</v>
      </c>
      <c r="D98" s="3"/>
      <c r="E98" s="22">
        <f>SUM(本部!E98,びおとーぷ!E98,居宅1!E98,ほしの郷!E98,ほしの郷長南!E98)</f>
        <v>0</v>
      </c>
      <c r="F98" s="22">
        <f>SUM(本部!F98,びおとーぷ!F98,居宅1!F98,ほしの郷!F98,ほしの郷長南!F98)</f>
        <v>1439300</v>
      </c>
      <c r="G98" s="23">
        <f t="shared" si="5"/>
        <v>1439300</v>
      </c>
    </row>
    <row r="99" spans="1:7" ht="30" customHeight="1" x14ac:dyDescent="0.15">
      <c r="A99" s="89"/>
      <c r="B99" s="89"/>
      <c r="C99" s="3" t="s">
        <v>84</v>
      </c>
      <c r="D99" s="3"/>
      <c r="E99" s="22">
        <f>SUM(本部!E99,びおとーぷ!E99,居宅1!E99,ほしの郷!E99,ほしの郷長南!E99)</f>
        <v>0</v>
      </c>
      <c r="F99" s="22">
        <f>SUM(本部!F99,びおとーぷ!F99,居宅1!F99,ほしの郷!F99,ほしの郷長南!F99)</f>
        <v>0</v>
      </c>
      <c r="G99" s="23">
        <f t="shared" si="5"/>
        <v>0</v>
      </c>
    </row>
    <row r="100" spans="1:7" ht="30" customHeight="1" x14ac:dyDescent="0.15">
      <c r="A100" s="89"/>
      <c r="B100" s="89"/>
      <c r="C100" s="21" t="s">
        <v>126</v>
      </c>
      <c r="D100" s="3"/>
      <c r="E100" s="22">
        <f>SUM(本部!E100,びおとーぷ!E100,居宅1!E100,ほしの郷!E100,ほしの郷長南!E100)</f>
        <v>1650000</v>
      </c>
      <c r="F100" s="22">
        <f>SUM(本部!F100,びおとーぷ!F100,居宅1!F100,ほしの郷!F100,ほしの郷長南!F100)</f>
        <v>-400000</v>
      </c>
      <c r="G100" s="23">
        <f t="shared" si="5"/>
        <v>1250000</v>
      </c>
    </row>
    <row r="101" spans="1:7" ht="30" customHeight="1" x14ac:dyDescent="0.15">
      <c r="A101" s="89"/>
      <c r="B101" s="90"/>
      <c r="C101" s="11" t="s">
        <v>85</v>
      </c>
      <c r="D101" s="11"/>
      <c r="E101" s="24">
        <f>SUM(E93,E94,E100)</f>
        <v>66789541</v>
      </c>
      <c r="F101" s="24">
        <f>SUM(本部!F101,びおとーぷ!F101,居宅1!F101,ほしの郷!F101,ほしの郷長南!F101)</f>
        <v>1705288</v>
      </c>
      <c r="G101" s="25">
        <f t="shared" ref="G101:G102" si="6">SUM(E101:F101)</f>
        <v>68494829</v>
      </c>
    </row>
    <row r="102" spans="1:7" ht="42" customHeight="1" x14ac:dyDescent="0.15">
      <c r="A102" s="8"/>
      <c r="B102" s="10"/>
      <c r="C102" s="9" t="s">
        <v>86</v>
      </c>
      <c r="D102" s="9"/>
      <c r="E102" s="36">
        <f>E92-E101</f>
        <v>-66789541</v>
      </c>
      <c r="F102" s="36">
        <f>SUM(本部!F102,びおとーぷ!F102,居宅1!F102,ほしの郷!F102,ほしの郷長南!F102)</f>
        <v>-1705288</v>
      </c>
      <c r="G102" s="37">
        <f t="shared" si="6"/>
        <v>-68494829</v>
      </c>
    </row>
    <row r="103" spans="1:7" ht="30" customHeight="1" x14ac:dyDescent="0.15">
      <c r="A103" s="85" t="s">
        <v>122</v>
      </c>
      <c r="B103" s="88" t="s">
        <v>118</v>
      </c>
      <c r="C103" s="7" t="s">
        <v>87</v>
      </c>
      <c r="D103" s="7"/>
      <c r="E103" s="19">
        <f>SUM(本部!E103,びおとーぷ!E103,居宅1!E103,ほしの郷!E103,ほしの郷長南!E103)</f>
        <v>0</v>
      </c>
      <c r="F103" s="19">
        <f>SUM(本部!F103,びおとーぷ!F103,居宅1!F103,ほしの郷!F103,ほしの郷長南!F103)</f>
        <v>0</v>
      </c>
      <c r="G103" s="20">
        <f>SUM(E103:F103)</f>
        <v>0</v>
      </c>
    </row>
    <row r="104" spans="1:7" ht="30" customHeight="1" x14ac:dyDescent="0.15">
      <c r="A104" s="86"/>
      <c r="B104" s="89"/>
      <c r="C104" s="3" t="s">
        <v>88</v>
      </c>
      <c r="D104" s="3"/>
      <c r="E104" s="22">
        <f>SUM(本部!E104,びおとーぷ!E104,居宅1!E104,ほしの郷!E104,ほしの郷長南!E104)</f>
        <v>0</v>
      </c>
      <c r="F104" s="22">
        <f>SUM(本部!F104,びおとーぷ!F104,居宅1!F104,ほしの郷!F104,ほしの郷長南!F104)</f>
        <v>0</v>
      </c>
      <c r="G104" s="23">
        <f>SUM(E104:F104)</f>
        <v>0</v>
      </c>
    </row>
    <row r="105" spans="1:7" ht="30" customHeight="1" x14ac:dyDescent="0.15">
      <c r="A105" s="86"/>
      <c r="B105" s="89"/>
      <c r="C105" s="21" t="s">
        <v>128</v>
      </c>
      <c r="D105" s="3"/>
      <c r="E105" s="22">
        <f>SUM(本部!E105,びおとーぷ!E105,居宅1!E105,ほしの郷!E105,ほしの郷長南!E105)</f>
        <v>0</v>
      </c>
      <c r="F105" s="22">
        <f>SUM(本部!F105,びおとーぷ!F105,居宅1!F105,ほしの郷!F105,ほしの郷長南!F105)</f>
        <v>0</v>
      </c>
      <c r="G105" s="23">
        <f t="shared" ref="G105:G109" si="7">SUM(E105:F105)</f>
        <v>0</v>
      </c>
    </row>
    <row r="106" spans="1:7" ht="30" customHeight="1" x14ac:dyDescent="0.15">
      <c r="A106" s="86"/>
      <c r="B106" s="89"/>
      <c r="C106" s="3" t="s">
        <v>106</v>
      </c>
      <c r="D106" s="3"/>
      <c r="E106" s="22">
        <f>SUM(本部!E106,びおとーぷ!E106,居宅1!E106,ほしの郷!E106,ほしの郷長南!E106)</f>
        <v>0</v>
      </c>
      <c r="F106" s="22">
        <f>SUM(本部!F106,びおとーぷ!F106,居宅1!F106,ほしの郷!F106,ほしの郷長南!F106)</f>
        <v>0</v>
      </c>
      <c r="G106" s="23">
        <f t="shared" si="7"/>
        <v>0</v>
      </c>
    </row>
    <row r="107" spans="1:7" s="1" customFormat="1" ht="30" customHeight="1" x14ac:dyDescent="0.15">
      <c r="A107" s="86"/>
      <c r="B107" s="89"/>
      <c r="C107" s="21" t="s">
        <v>136</v>
      </c>
      <c r="D107" s="21"/>
      <c r="E107" s="22">
        <f>SUM(本部!E107,びおとーぷ!E107,居宅1!E107,ほしの郷!E107,ほしの郷長南!E107)</f>
        <v>0</v>
      </c>
      <c r="F107" s="22">
        <f>SUM(本部!F107,びおとーぷ!F107,居宅1!F107,ほしの郷!F107,ほしの郷長南!F107)</f>
        <v>246080000</v>
      </c>
      <c r="G107" s="23">
        <f t="shared" si="7"/>
        <v>246080000</v>
      </c>
    </row>
    <row r="108" spans="1:7" ht="30" customHeight="1" x14ac:dyDescent="0.15">
      <c r="A108" s="86"/>
      <c r="B108" s="89"/>
      <c r="C108" s="3" t="s">
        <v>89</v>
      </c>
      <c r="D108" s="3"/>
      <c r="E108" s="22">
        <f>SUM(本部!E108,びおとーぷ!E108,居宅1!E108,ほしの郷!E108,ほしの郷長南!E108)</f>
        <v>1500000</v>
      </c>
      <c r="F108" s="22">
        <f>SUM(本部!F108,びおとーぷ!F108,居宅1!F108,ほしの郷!F108,ほしの郷長南!F108)</f>
        <v>2000000</v>
      </c>
      <c r="G108" s="23">
        <f t="shared" si="7"/>
        <v>3500000</v>
      </c>
    </row>
    <row r="109" spans="1:7" ht="30" customHeight="1" x14ac:dyDescent="0.15">
      <c r="A109" s="86"/>
      <c r="B109" s="89"/>
      <c r="C109" s="3" t="s">
        <v>90</v>
      </c>
      <c r="D109" s="3"/>
      <c r="E109" s="22">
        <f>SUM(本部!E109,びおとーぷ!E109,居宅1!E109,ほしの郷!E109,ほしの郷長南!E109)</f>
        <v>1500000</v>
      </c>
      <c r="F109" s="22">
        <f>SUM(本部!F109,びおとーぷ!F109,居宅1!F109,ほしの郷!F109,ほしの郷長南!F109)</f>
        <v>2000000</v>
      </c>
      <c r="G109" s="23">
        <f t="shared" si="7"/>
        <v>3500000</v>
      </c>
    </row>
    <row r="110" spans="1:7" ht="30" customHeight="1" x14ac:dyDescent="0.15">
      <c r="A110" s="86"/>
      <c r="B110" s="90"/>
      <c r="C110" s="11" t="s">
        <v>91</v>
      </c>
      <c r="D110" s="11"/>
      <c r="E110" s="24">
        <f>SUM(E103,E106,E107,E108)</f>
        <v>1500000</v>
      </c>
      <c r="F110" s="24">
        <f>SUM(本部!F110,びおとーぷ!F110,居宅1!F110,ほしの郷!F110,ほしの郷長南!F110)</f>
        <v>248080000</v>
      </c>
      <c r="G110" s="25">
        <f>SUM(E110:F110)</f>
        <v>249580000</v>
      </c>
    </row>
    <row r="111" spans="1:7" s="1" customFormat="1" ht="30" customHeight="1" x14ac:dyDescent="0.15">
      <c r="A111" s="86"/>
      <c r="B111" s="88" t="s">
        <v>119</v>
      </c>
      <c r="C111" s="18" t="s">
        <v>134</v>
      </c>
      <c r="D111" s="18"/>
      <c r="E111" s="22">
        <f>SUM(本部!E111,びおとーぷ!E111,居宅1!E111,ほしの郷!E111,ほしの郷長南!E111)</f>
        <v>0</v>
      </c>
      <c r="F111" s="19">
        <f>SUM(本部!F111,びおとーぷ!F111,居宅1!F111,ほしの郷!F111,ほしの郷長南!F111)</f>
        <v>9039440</v>
      </c>
      <c r="G111" s="20">
        <f>SUM(E111:F111)</f>
        <v>9039440</v>
      </c>
    </row>
    <row r="112" spans="1:7" ht="30" customHeight="1" x14ac:dyDescent="0.15">
      <c r="A112" s="86"/>
      <c r="B112" s="89"/>
      <c r="C112" s="3" t="s">
        <v>92</v>
      </c>
      <c r="D112" s="3"/>
      <c r="E112" s="22">
        <f>SUM(本部!E112,びおとーぷ!E112,居宅1!E112,ほしの郷!E112,ほしの郷長南!E112)</f>
        <v>1300000</v>
      </c>
      <c r="F112" s="22">
        <f>SUM(本部!F112,びおとーぷ!F112,居宅1!F112,ほしの郷!F112,ほしの郷長南!F112)</f>
        <v>1550000</v>
      </c>
      <c r="G112" s="23">
        <f>SUM(E112:F112)</f>
        <v>2850000</v>
      </c>
    </row>
    <row r="113" spans="1:7" ht="30" customHeight="1" x14ac:dyDescent="0.15">
      <c r="A113" s="86"/>
      <c r="B113" s="89"/>
      <c r="C113" s="3" t="s">
        <v>93</v>
      </c>
      <c r="D113" s="3"/>
      <c r="E113" s="22">
        <f>SUM(本部!E113,びおとーぷ!E113,居宅1!E113,ほしの郷!E113,ほしの郷長南!E113)</f>
        <v>1300000</v>
      </c>
      <c r="F113" s="22">
        <f>SUM(本部!F113,びおとーぷ!F113,居宅1!F113,ほしの郷!F113,ほしの郷長南!F113)</f>
        <v>1550000</v>
      </c>
      <c r="G113" s="23">
        <f t="shared" ref="G113:G117" si="8">E113-F113</f>
        <v>-250000</v>
      </c>
    </row>
    <row r="114" spans="1:7" ht="30" customHeight="1" x14ac:dyDescent="0.15">
      <c r="A114" s="86"/>
      <c r="B114" s="89"/>
      <c r="C114" s="3" t="s">
        <v>94</v>
      </c>
      <c r="D114" s="3"/>
      <c r="E114" s="22">
        <f>SUM(本部!E114,びおとーぷ!E114,居宅1!E114,ほしの郷!E114,ほしの郷長南!E114)</f>
        <v>0</v>
      </c>
      <c r="F114" s="22">
        <f>SUM(本部!F114,びおとーぷ!F114,居宅1!F114,ほしの郷!F114,ほしの郷長南!F114)</f>
        <v>0</v>
      </c>
      <c r="G114" s="23">
        <f t="shared" si="8"/>
        <v>0</v>
      </c>
    </row>
    <row r="115" spans="1:7" s="1" customFormat="1" ht="30" customHeight="1" x14ac:dyDescent="0.15">
      <c r="A115" s="86"/>
      <c r="B115" s="89"/>
      <c r="C115" s="21" t="s">
        <v>135</v>
      </c>
      <c r="D115" s="21"/>
      <c r="E115" s="22">
        <f>SUM(本部!E115,びおとーぷ!E115,居宅1!E115,ほしの郷!E115,ほしの郷長南!E115)</f>
        <v>0</v>
      </c>
      <c r="F115" s="22">
        <f>SUM(本部!F115,びおとーぷ!F115,居宅1!F115,ほしの郷!F115,ほしの郷長南!F115)</f>
        <v>246080000</v>
      </c>
      <c r="G115" s="23">
        <f t="shared" ref="G115" si="9">SUM(E115:F115)</f>
        <v>246080000</v>
      </c>
    </row>
    <row r="116" spans="1:7" ht="30" customHeight="1" x14ac:dyDescent="0.15">
      <c r="A116" s="86"/>
      <c r="B116" s="89"/>
      <c r="C116" s="3" t="s">
        <v>95</v>
      </c>
      <c r="D116" s="3"/>
      <c r="E116" s="22">
        <f>SUM(本部!E116,びおとーぷ!E116,居宅1!E116,ほしの郷!E116,ほしの郷長南!E116)</f>
        <v>1000000</v>
      </c>
      <c r="F116" s="22">
        <f>SUM(本部!F116,びおとーぷ!F116,居宅1!F116,ほしの郷!F116,ほしの郷長南!F116)</f>
        <v>5200000</v>
      </c>
      <c r="G116" s="23">
        <f t="shared" si="8"/>
        <v>-4200000</v>
      </c>
    </row>
    <row r="117" spans="1:7" ht="30" customHeight="1" x14ac:dyDescent="0.15">
      <c r="A117" s="86"/>
      <c r="B117" s="89"/>
      <c r="C117" s="3" t="s">
        <v>96</v>
      </c>
      <c r="D117" s="3"/>
      <c r="E117" s="22">
        <f>SUM(本部!E117,びおとーぷ!E117,居宅1!E117,ほしの郷!E117,ほしの郷長南!E117)</f>
        <v>1000000</v>
      </c>
      <c r="F117" s="22">
        <f>SUM(本部!F117,びおとーぷ!F117,居宅1!F117,ほしの郷!F117,ほしの郷長南!F117)</f>
        <v>5200000</v>
      </c>
      <c r="G117" s="23">
        <f t="shared" si="8"/>
        <v>-4200000</v>
      </c>
    </row>
    <row r="118" spans="1:7" ht="30" customHeight="1" x14ac:dyDescent="0.15">
      <c r="A118" s="86"/>
      <c r="B118" s="90"/>
      <c r="C118" s="11" t="s">
        <v>97</v>
      </c>
      <c r="D118" s="11"/>
      <c r="E118" s="24">
        <f>SUM(E111,E112,E114,E115,E116)</f>
        <v>2300000</v>
      </c>
      <c r="F118" s="24">
        <f>SUM(本部!F118,びおとーぷ!F118,居宅1!F118,ほしの郷!F118,ほしの郷長南!F118)</f>
        <v>261869440</v>
      </c>
      <c r="G118" s="25">
        <f>SUM(E118:F118)</f>
        <v>264169440</v>
      </c>
    </row>
    <row r="119" spans="1:7" ht="30" customHeight="1" x14ac:dyDescent="0.15">
      <c r="A119" s="87"/>
      <c r="B119" s="82" t="s">
        <v>98</v>
      </c>
      <c r="C119" s="83"/>
      <c r="D119" s="84"/>
      <c r="E119" s="24">
        <f>E110-E118</f>
        <v>-800000</v>
      </c>
      <c r="F119" s="24">
        <f>SUM(本部!F119,びおとーぷ!F119,居宅1!F119,ほしの郷!F119,ほしの郷長南!F119)</f>
        <v>-13789440</v>
      </c>
      <c r="G119" s="25">
        <f>SUM(E119:F119)</f>
        <v>-14589440</v>
      </c>
    </row>
    <row r="120" spans="1:7" ht="48" customHeight="1" x14ac:dyDescent="0.15">
      <c r="A120" s="5"/>
      <c r="B120" s="6"/>
      <c r="C120" s="7" t="s">
        <v>99</v>
      </c>
      <c r="D120" s="7"/>
      <c r="E120" s="19"/>
      <c r="F120" s="19">
        <f>SUM(本部!F120,びおとーぷ!F120,居宅1!F120,ほしの郷!F120,ほしの郷長南!F120)</f>
        <v>0</v>
      </c>
      <c r="G120" s="20">
        <f>SUM(E120:F120)</f>
        <v>0</v>
      </c>
    </row>
    <row r="121" spans="1:7" ht="30" customHeight="1" x14ac:dyDescent="0.15">
      <c r="A121" s="82" t="s">
        <v>100</v>
      </c>
      <c r="B121" s="83"/>
      <c r="C121" s="83"/>
      <c r="D121" s="84"/>
      <c r="E121" s="24">
        <f>E85+E102+E119-E120</f>
        <v>1572359</v>
      </c>
      <c r="F121" s="24">
        <f>SUM(本部!F121,びおとーぷ!F121,居宅1!F121,ほしの郷!F121,ほしの郷長南!F121)</f>
        <v>-38602293</v>
      </c>
      <c r="G121" s="25">
        <f>SUM(E121:F121)</f>
        <v>-37029934</v>
      </c>
    </row>
    <row r="122" spans="1:7" ht="30" customHeight="1" x14ac:dyDescent="0.15">
      <c r="A122" s="16"/>
      <c r="B122" s="16"/>
      <c r="C122" s="16"/>
      <c r="D122" s="16"/>
      <c r="E122" s="21"/>
      <c r="F122" s="21"/>
      <c r="G122" s="41"/>
    </row>
    <row r="123" spans="1:7" ht="30" customHeight="1" x14ac:dyDescent="0.15">
      <c r="A123" s="82" t="s">
        <v>101</v>
      </c>
      <c r="B123" s="83"/>
      <c r="C123" s="83"/>
      <c r="D123" s="84"/>
      <c r="E123" s="24">
        <f>SUM(本部!E123,びおとーぷ!E123,居宅1!E123,ほしの郷!E123,ほしの郷長南!E123)</f>
        <v>109471189</v>
      </c>
      <c r="F123" s="24"/>
      <c r="G123" s="25">
        <f>E123-F123</f>
        <v>109471189</v>
      </c>
    </row>
    <row r="124" spans="1:7" ht="30" customHeight="1" x14ac:dyDescent="0.15">
      <c r="A124" s="82" t="s">
        <v>102</v>
      </c>
      <c r="B124" s="83"/>
      <c r="C124" s="83"/>
      <c r="D124" s="84"/>
      <c r="E124" s="24">
        <f>E121+E123</f>
        <v>111043548</v>
      </c>
      <c r="F124" s="24">
        <f>F121+F123</f>
        <v>-38602293</v>
      </c>
      <c r="G124" s="25">
        <f>SUM(E124:F124)</f>
        <v>72441255</v>
      </c>
    </row>
  </sheetData>
  <mergeCells count="17">
    <mergeCell ref="A1:G1"/>
    <mergeCell ref="A2:G2"/>
    <mergeCell ref="B86:B92"/>
    <mergeCell ref="B93:B101"/>
    <mergeCell ref="A86:A101"/>
    <mergeCell ref="B5:B23"/>
    <mergeCell ref="C23:D23"/>
    <mergeCell ref="A5:A85"/>
    <mergeCell ref="B24:B84"/>
    <mergeCell ref="A4:D4"/>
    <mergeCell ref="B119:D119"/>
    <mergeCell ref="A103:A119"/>
    <mergeCell ref="A121:D121"/>
    <mergeCell ref="A123:D123"/>
    <mergeCell ref="A124:D124"/>
    <mergeCell ref="B103:B110"/>
    <mergeCell ref="B111:B11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"/>
  <sheetViews>
    <sheetView topLeftCell="A55" zoomScaleNormal="100" workbookViewId="0">
      <selection activeCell="C126" sqref="C126"/>
    </sheetView>
  </sheetViews>
  <sheetFormatPr defaultColWidth="9" defaultRowHeight="30" customHeight="1" x14ac:dyDescent="0.15"/>
  <cols>
    <col min="1" max="2" width="4.625" style="1" customWidth="1"/>
    <col min="3" max="3" width="25.625" style="1" customWidth="1"/>
    <col min="4" max="4" width="9" style="1" customWidth="1"/>
    <col min="5" max="6" width="18.75" style="1" customWidth="1"/>
    <col min="7" max="7" width="18.75" style="2" customWidth="1"/>
    <col min="8" max="16384" width="9" style="1"/>
  </cols>
  <sheetData>
    <row r="1" spans="1:7" customFormat="1" ht="30" customHeight="1" x14ac:dyDescent="0.15">
      <c r="A1" s="91" t="s">
        <v>111</v>
      </c>
      <c r="B1" s="92"/>
      <c r="C1" s="92"/>
      <c r="D1" s="92"/>
      <c r="E1" s="92"/>
      <c r="F1" s="92"/>
      <c r="G1" s="92"/>
    </row>
    <row r="2" spans="1:7" customFormat="1" ht="17.25" customHeight="1" x14ac:dyDescent="0.15">
      <c r="A2" s="93" t="str">
        <f>全体!A2</f>
        <v>(自　令和4年4月1日　　至　令和5年3月31日)</v>
      </c>
      <c r="B2" s="93"/>
      <c r="C2" s="93"/>
      <c r="D2" s="93"/>
      <c r="E2" s="93"/>
      <c r="F2" s="93"/>
      <c r="G2" s="93"/>
    </row>
    <row r="3" spans="1:7" customFormat="1" ht="30" customHeight="1" x14ac:dyDescent="0.15">
      <c r="A3" t="s">
        <v>112</v>
      </c>
      <c r="C3" s="3"/>
      <c r="D3" s="3"/>
      <c r="E3" s="1"/>
      <c r="F3" s="1"/>
      <c r="G3" s="74" t="s">
        <v>117</v>
      </c>
    </row>
    <row r="4" spans="1:7" ht="30" customHeight="1" x14ac:dyDescent="0.15">
      <c r="A4" s="97" t="s">
        <v>105</v>
      </c>
      <c r="B4" s="98"/>
      <c r="C4" s="98"/>
      <c r="D4" s="99"/>
      <c r="E4" s="17" t="s">
        <v>131</v>
      </c>
      <c r="F4" s="17" t="s">
        <v>132</v>
      </c>
      <c r="G4" s="17" t="s">
        <v>133</v>
      </c>
    </row>
    <row r="5" spans="1:7" ht="30" customHeight="1" x14ac:dyDescent="0.15">
      <c r="A5" s="94" t="s">
        <v>104</v>
      </c>
      <c r="B5" s="94" t="s">
        <v>118</v>
      </c>
      <c r="C5" s="18" t="s">
        <v>0</v>
      </c>
      <c r="D5" s="18"/>
      <c r="E5" s="42">
        <f>SUM(E6,E7,E10,E11,E12)</f>
        <v>0</v>
      </c>
      <c r="F5" s="19">
        <f>SUM(F6,F7,F10,F11,F12)</f>
        <v>0</v>
      </c>
      <c r="G5" s="20">
        <f>SUM(E5:F5)</f>
        <v>0</v>
      </c>
    </row>
    <row r="6" spans="1:7" ht="30" customHeight="1" x14ac:dyDescent="0.15">
      <c r="A6" s="95"/>
      <c r="B6" s="95"/>
      <c r="C6" s="21" t="s">
        <v>1</v>
      </c>
      <c r="D6" s="21"/>
      <c r="E6" s="22"/>
      <c r="F6" s="22"/>
      <c r="G6" s="23">
        <f t="shared" ref="G6:G22" si="0">SUM(E6:F6)</f>
        <v>0</v>
      </c>
    </row>
    <row r="7" spans="1:7" ht="30" customHeight="1" x14ac:dyDescent="0.15">
      <c r="A7" s="95"/>
      <c r="B7" s="95"/>
      <c r="C7" s="21" t="s">
        <v>2</v>
      </c>
      <c r="D7" s="21"/>
      <c r="E7" s="22">
        <f>SUM(E8,E9)</f>
        <v>0</v>
      </c>
      <c r="F7" s="22">
        <f>SUM(F8,F9)</f>
        <v>0</v>
      </c>
      <c r="G7" s="23">
        <f t="shared" si="0"/>
        <v>0</v>
      </c>
    </row>
    <row r="8" spans="1:7" ht="30" customHeight="1" x14ac:dyDescent="0.15">
      <c r="A8" s="95"/>
      <c r="B8" s="95"/>
      <c r="C8" s="21" t="s">
        <v>3</v>
      </c>
      <c r="D8" s="21"/>
      <c r="E8" s="22"/>
      <c r="F8" s="22"/>
      <c r="G8" s="23">
        <f t="shared" si="0"/>
        <v>0</v>
      </c>
    </row>
    <row r="9" spans="1:7" ht="30" customHeight="1" x14ac:dyDescent="0.15">
      <c r="A9" s="95"/>
      <c r="B9" s="95"/>
      <c r="C9" s="21" t="s">
        <v>4</v>
      </c>
      <c r="D9" s="21"/>
      <c r="E9" s="22"/>
      <c r="F9" s="22"/>
      <c r="G9" s="23">
        <f t="shared" si="0"/>
        <v>0</v>
      </c>
    </row>
    <row r="10" spans="1:7" ht="30" customHeight="1" x14ac:dyDescent="0.15">
      <c r="A10" s="95"/>
      <c r="B10" s="95"/>
      <c r="C10" s="21" t="s">
        <v>5</v>
      </c>
      <c r="D10" s="21"/>
      <c r="E10" s="22">
        <v>0</v>
      </c>
      <c r="F10" s="22">
        <v>0</v>
      </c>
      <c r="G10" s="23">
        <f t="shared" si="0"/>
        <v>0</v>
      </c>
    </row>
    <row r="11" spans="1:7" ht="30" customHeight="1" x14ac:dyDescent="0.15">
      <c r="A11" s="95"/>
      <c r="B11" s="95"/>
      <c r="C11" s="21" t="s">
        <v>6</v>
      </c>
      <c r="D11" s="21"/>
      <c r="E11" s="22">
        <v>0</v>
      </c>
      <c r="F11" s="22">
        <v>0</v>
      </c>
      <c r="G11" s="23">
        <f t="shared" si="0"/>
        <v>0</v>
      </c>
    </row>
    <row r="12" spans="1:7" ht="30" customHeight="1" x14ac:dyDescent="0.15">
      <c r="A12" s="95"/>
      <c r="B12" s="95"/>
      <c r="C12" s="21" t="s">
        <v>7</v>
      </c>
      <c r="D12" s="21"/>
      <c r="E12" s="22">
        <v>0</v>
      </c>
      <c r="F12" s="22">
        <v>0</v>
      </c>
      <c r="G12" s="23">
        <f t="shared" si="0"/>
        <v>0</v>
      </c>
    </row>
    <row r="13" spans="1:7" ht="30" customHeight="1" x14ac:dyDescent="0.15">
      <c r="A13" s="95"/>
      <c r="B13" s="95"/>
      <c r="C13" s="21" t="s">
        <v>8</v>
      </c>
      <c r="D13" s="21"/>
      <c r="E13" s="43">
        <f>SUM(E14)</f>
        <v>0</v>
      </c>
      <c r="F13" s="22">
        <f>SUM(F14)</f>
        <v>0</v>
      </c>
      <c r="G13" s="23">
        <f t="shared" si="0"/>
        <v>0</v>
      </c>
    </row>
    <row r="14" spans="1:7" ht="30" customHeight="1" x14ac:dyDescent="0.15">
      <c r="A14" s="95"/>
      <c r="B14" s="95"/>
      <c r="C14" s="21" t="s">
        <v>9</v>
      </c>
      <c r="D14" s="21"/>
      <c r="E14" s="22"/>
      <c r="F14" s="22"/>
      <c r="G14" s="23">
        <f t="shared" si="0"/>
        <v>0</v>
      </c>
    </row>
    <row r="15" spans="1:7" ht="30" customHeight="1" x14ac:dyDescent="0.15">
      <c r="A15" s="95"/>
      <c r="B15" s="95"/>
      <c r="C15" s="21" t="s">
        <v>10</v>
      </c>
      <c r="D15" s="21"/>
      <c r="E15" s="43">
        <f>SUM(E16)</f>
        <v>0</v>
      </c>
      <c r="F15" s="22">
        <f>SUM(F16)</f>
        <v>0</v>
      </c>
      <c r="G15" s="23">
        <f t="shared" si="0"/>
        <v>0</v>
      </c>
    </row>
    <row r="16" spans="1:7" ht="30" customHeight="1" x14ac:dyDescent="0.15">
      <c r="A16" s="95"/>
      <c r="B16" s="95"/>
      <c r="C16" s="21" t="s">
        <v>7</v>
      </c>
      <c r="D16" s="21"/>
      <c r="E16" s="22"/>
      <c r="F16" s="22"/>
      <c r="G16" s="23">
        <f t="shared" si="0"/>
        <v>0</v>
      </c>
    </row>
    <row r="17" spans="1:7" ht="30" customHeight="1" x14ac:dyDescent="0.15">
      <c r="A17" s="95"/>
      <c r="B17" s="95"/>
      <c r="C17" s="21" t="s">
        <v>11</v>
      </c>
      <c r="D17" s="21"/>
      <c r="E17" s="43">
        <v>0</v>
      </c>
      <c r="F17" s="22">
        <v>0</v>
      </c>
      <c r="G17" s="23">
        <f t="shared" si="0"/>
        <v>0</v>
      </c>
    </row>
    <row r="18" spans="1:7" ht="30" customHeight="1" x14ac:dyDescent="0.15">
      <c r="A18" s="95"/>
      <c r="B18" s="95"/>
      <c r="C18" s="21" t="s">
        <v>109</v>
      </c>
      <c r="D18" s="21"/>
      <c r="E18" s="43">
        <v>0</v>
      </c>
      <c r="F18" s="22"/>
      <c r="G18" s="23">
        <f t="shared" si="0"/>
        <v>0</v>
      </c>
    </row>
    <row r="19" spans="1:7" ht="30" customHeight="1" x14ac:dyDescent="0.15">
      <c r="A19" s="95"/>
      <c r="B19" s="95"/>
      <c r="C19" s="21" t="s">
        <v>12</v>
      </c>
      <c r="D19" s="21"/>
      <c r="E19" s="43">
        <v>400</v>
      </c>
      <c r="F19" s="22">
        <v>0</v>
      </c>
      <c r="G19" s="23">
        <f t="shared" si="0"/>
        <v>400</v>
      </c>
    </row>
    <row r="20" spans="1:7" ht="30" customHeight="1" x14ac:dyDescent="0.15">
      <c r="A20" s="95"/>
      <c r="B20" s="95"/>
      <c r="C20" s="21" t="s">
        <v>13</v>
      </c>
      <c r="D20" s="21"/>
      <c r="E20" s="43">
        <f>SUM(E21:E22)</f>
        <v>0</v>
      </c>
      <c r="F20" s="22">
        <f>SUM(F22)</f>
        <v>0</v>
      </c>
      <c r="G20" s="23">
        <f t="shared" si="0"/>
        <v>0</v>
      </c>
    </row>
    <row r="21" spans="1:7" ht="30" customHeight="1" x14ac:dyDescent="0.15">
      <c r="A21" s="95"/>
      <c r="B21" s="95"/>
      <c r="C21" s="21" t="s">
        <v>125</v>
      </c>
      <c r="D21" s="21"/>
      <c r="E21" s="72"/>
      <c r="F21" s="22"/>
      <c r="G21" s="23">
        <f t="shared" si="0"/>
        <v>0</v>
      </c>
    </row>
    <row r="22" spans="1:7" ht="30" customHeight="1" x14ac:dyDescent="0.15">
      <c r="A22" s="95"/>
      <c r="B22" s="95"/>
      <c r="C22" s="21" t="s">
        <v>14</v>
      </c>
      <c r="D22" s="21"/>
      <c r="E22" s="22"/>
      <c r="F22" s="22"/>
      <c r="G22" s="37">
        <f t="shared" si="0"/>
        <v>0</v>
      </c>
    </row>
    <row r="23" spans="1:7" ht="30" customHeight="1" x14ac:dyDescent="0.15">
      <c r="A23" s="95"/>
      <c r="B23" s="96"/>
      <c r="C23" s="97" t="s">
        <v>103</v>
      </c>
      <c r="D23" s="99"/>
      <c r="E23" s="24">
        <f>SUM(E5,,E13,E15,E17,E18,E19,E20)</f>
        <v>400</v>
      </c>
      <c r="F23" s="24">
        <f>SUM(F5,,F13,F15,F17,F19,F20)</f>
        <v>0</v>
      </c>
      <c r="G23" s="25">
        <f>SUM(E23:F23)</f>
        <v>400</v>
      </c>
    </row>
    <row r="24" spans="1:7" ht="30" customHeight="1" x14ac:dyDescent="0.15">
      <c r="A24" s="95"/>
      <c r="B24" s="94" t="s">
        <v>119</v>
      </c>
      <c r="C24" s="68" t="s">
        <v>15</v>
      </c>
      <c r="D24" s="69"/>
      <c r="E24" s="48">
        <f>SUM(E25:E32)</f>
        <v>0</v>
      </c>
      <c r="F24" s="48">
        <f>SUM(F25:F32)</f>
        <v>0</v>
      </c>
      <c r="G24" s="70">
        <f>SUM(E24:F24)</f>
        <v>0</v>
      </c>
    </row>
    <row r="25" spans="1:7" ht="30" customHeight="1" x14ac:dyDescent="0.15">
      <c r="A25" s="95"/>
      <c r="B25" s="95"/>
      <c r="C25" s="55" t="s">
        <v>107</v>
      </c>
      <c r="D25" s="56"/>
      <c r="E25" s="45"/>
      <c r="F25" s="45"/>
      <c r="G25" s="23">
        <f>SUM(E25:F25)</f>
        <v>0</v>
      </c>
    </row>
    <row r="26" spans="1:7" ht="30" customHeight="1" x14ac:dyDescent="0.15">
      <c r="A26" s="95"/>
      <c r="B26" s="95"/>
      <c r="C26" s="32" t="s">
        <v>17</v>
      </c>
      <c r="D26" s="21"/>
      <c r="E26" s="22"/>
      <c r="F26" s="22"/>
      <c r="G26" s="23">
        <f t="shared" ref="G26:G56" si="1">SUM(E26:F26)</f>
        <v>0</v>
      </c>
    </row>
    <row r="27" spans="1:7" ht="30" customHeight="1" x14ac:dyDescent="0.15">
      <c r="A27" s="95"/>
      <c r="B27" s="95"/>
      <c r="C27" s="32" t="s">
        <v>18</v>
      </c>
      <c r="D27" s="21"/>
      <c r="E27" s="22"/>
      <c r="F27" s="22"/>
      <c r="G27" s="23">
        <f t="shared" si="1"/>
        <v>0</v>
      </c>
    </row>
    <row r="28" spans="1:7" ht="30" customHeight="1" x14ac:dyDescent="0.15">
      <c r="A28" s="95"/>
      <c r="B28" s="95"/>
      <c r="C28" s="32" t="s">
        <v>19</v>
      </c>
      <c r="D28" s="21"/>
      <c r="E28" s="22"/>
      <c r="F28" s="22"/>
      <c r="G28" s="23">
        <f t="shared" si="1"/>
        <v>0</v>
      </c>
    </row>
    <row r="29" spans="1:7" ht="30" customHeight="1" x14ac:dyDescent="0.15">
      <c r="A29" s="95"/>
      <c r="B29" s="95"/>
      <c r="C29" s="32" t="s">
        <v>20</v>
      </c>
      <c r="D29" s="21"/>
      <c r="E29" s="22"/>
      <c r="F29" s="22"/>
      <c r="G29" s="23">
        <f t="shared" si="1"/>
        <v>0</v>
      </c>
    </row>
    <row r="30" spans="1:7" ht="30" customHeight="1" x14ac:dyDescent="0.15">
      <c r="A30" s="95"/>
      <c r="B30" s="95"/>
      <c r="C30" s="32" t="s">
        <v>21</v>
      </c>
      <c r="D30" s="21"/>
      <c r="E30" s="22"/>
      <c r="F30" s="22"/>
      <c r="G30" s="23">
        <f t="shared" si="1"/>
        <v>0</v>
      </c>
    </row>
    <row r="31" spans="1:7" ht="30" customHeight="1" x14ac:dyDescent="0.15">
      <c r="A31" s="95"/>
      <c r="B31" s="95"/>
      <c r="C31" s="32" t="s">
        <v>22</v>
      </c>
      <c r="D31" s="21"/>
      <c r="E31" s="22"/>
      <c r="F31" s="22"/>
      <c r="G31" s="23">
        <f t="shared" si="1"/>
        <v>0</v>
      </c>
    </row>
    <row r="32" spans="1:7" ht="30" customHeight="1" x14ac:dyDescent="0.15">
      <c r="A32" s="95"/>
      <c r="B32" s="95"/>
      <c r="C32" s="32" t="s">
        <v>23</v>
      </c>
      <c r="D32" s="21"/>
      <c r="E32" s="22"/>
      <c r="F32" s="22"/>
      <c r="G32" s="23">
        <f t="shared" si="1"/>
        <v>0</v>
      </c>
    </row>
    <row r="33" spans="1:7" ht="30" customHeight="1" x14ac:dyDescent="0.15">
      <c r="A33" s="95"/>
      <c r="B33" s="95"/>
      <c r="C33" s="55" t="s">
        <v>24</v>
      </c>
      <c r="D33" s="56"/>
      <c r="E33" s="45">
        <f>SUM(E34:E56)</f>
        <v>0</v>
      </c>
      <c r="F33" s="45">
        <f>SUM(F34:F56)</f>
        <v>0</v>
      </c>
      <c r="G33" s="57">
        <f t="shared" si="1"/>
        <v>0</v>
      </c>
    </row>
    <row r="34" spans="1:7" ht="30" customHeight="1" x14ac:dyDescent="0.15">
      <c r="A34" s="95"/>
      <c r="B34" s="95"/>
      <c r="C34" s="32" t="s">
        <v>25</v>
      </c>
      <c r="D34" s="21"/>
      <c r="E34" s="22"/>
      <c r="F34" s="22"/>
      <c r="G34" s="23">
        <f t="shared" si="1"/>
        <v>0</v>
      </c>
    </row>
    <row r="35" spans="1:7" ht="30" customHeight="1" x14ac:dyDescent="0.15">
      <c r="A35" s="95"/>
      <c r="B35" s="95"/>
      <c r="C35" s="32" t="s">
        <v>26</v>
      </c>
      <c r="D35" s="21"/>
      <c r="E35" s="22"/>
      <c r="F35" s="22"/>
      <c r="G35" s="23">
        <f t="shared" si="1"/>
        <v>0</v>
      </c>
    </row>
    <row r="36" spans="1:7" ht="30" customHeight="1" x14ac:dyDescent="0.15">
      <c r="A36" s="95"/>
      <c r="B36" s="95"/>
      <c r="C36" s="32" t="s">
        <v>27</v>
      </c>
      <c r="D36" s="21"/>
      <c r="E36" s="22"/>
      <c r="F36" s="22"/>
      <c r="G36" s="23">
        <f t="shared" si="1"/>
        <v>0</v>
      </c>
    </row>
    <row r="37" spans="1:7" ht="30" customHeight="1" x14ac:dyDescent="0.15">
      <c r="A37" s="95"/>
      <c r="B37" s="95"/>
      <c r="C37" s="32" t="s">
        <v>28</v>
      </c>
      <c r="D37" s="21"/>
      <c r="E37" s="22"/>
      <c r="F37" s="22"/>
      <c r="G37" s="23">
        <f t="shared" si="1"/>
        <v>0</v>
      </c>
    </row>
    <row r="38" spans="1:7" ht="30" customHeight="1" x14ac:dyDescent="0.15">
      <c r="A38" s="95"/>
      <c r="B38" s="95"/>
      <c r="C38" s="32" t="s">
        <v>29</v>
      </c>
      <c r="D38" s="21"/>
      <c r="E38" s="22"/>
      <c r="F38" s="22"/>
      <c r="G38" s="23">
        <f t="shared" si="1"/>
        <v>0</v>
      </c>
    </row>
    <row r="39" spans="1:7" ht="30" customHeight="1" x14ac:dyDescent="0.15">
      <c r="A39" s="95"/>
      <c r="B39" s="95"/>
      <c r="C39" s="32" t="s">
        <v>30</v>
      </c>
      <c r="D39" s="21"/>
      <c r="E39" s="22"/>
      <c r="F39" s="22"/>
      <c r="G39" s="23">
        <f t="shared" si="1"/>
        <v>0</v>
      </c>
    </row>
    <row r="40" spans="1:7" ht="30" customHeight="1" x14ac:dyDescent="0.15">
      <c r="A40" s="95"/>
      <c r="B40" s="95"/>
      <c r="C40" s="32" t="s">
        <v>31</v>
      </c>
      <c r="D40" s="21"/>
      <c r="E40" s="22"/>
      <c r="F40" s="22"/>
      <c r="G40" s="23">
        <f t="shared" si="1"/>
        <v>0</v>
      </c>
    </row>
    <row r="41" spans="1:7" ht="30" customHeight="1" x14ac:dyDescent="0.15">
      <c r="A41" s="95"/>
      <c r="B41" s="95"/>
      <c r="C41" s="32" t="s">
        <v>32</v>
      </c>
      <c r="D41" s="21"/>
      <c r="E41" s="22"/>
      <c r="F41" s="22"/>
      <c r="G41" s="23">
        <f t="shared" si="1"/>
        <v>0</v>
      </c>
    </row>
    <row r="42" spans="1:7" ht="30" customHeight="1" x14ac:dyDescent="0.15">
      <c r="A42" s="95"/>
      <c r="B42" s="95"/>
      <c r="C42" s="32" t="s">
        <v>33</v>
      </c>
      <c r="D42" s="21"/>
      <c r="E42" s="22"/>
      <c r="F42" s="22"/>
      <c r="G42" s="23">
        <f t="shared" si="1"/>
        <v>0</v>
      </c>
    </row>
    <row r="43" spans="1:7" ht="30" customHeight="1" x14ac:dyDescent="0.15">
      <c r="A43" s="95"/>
      <c r="B43" s="95"/>
      <c r="C43" s="32" t="s">
        <v>34</v>
      </c>
      <c r="D43" s="21"/>
      <c r="E43" s="22"/>
      <c r="F43" s="22"/>
      <c r="G43" s="23">
        <f t="shared" si="1"/>
        <v>0</v>
      </c>
    </row>
    <row r="44" spans="1:7" ht="30" customHeight="1" x14ac:dyDescent="0.15">
      <c r="A44" s="95"/>
      <c r="B44" s="95"/>
      <c r="C44" s="32" t="s">
        <v>35</v>
      </c>
      <c r="D44" s="21"/>
      <c r="E44" s="22"/>
      <c r="F44" s="22"/>
      <c r="G44" s="23">
        <f t="shared" si="1"/>
        <v>0</v>
      </c>
    </row>
    <row r="45" spans="1:7" ht="30" customHeight="1" x14ac:dyDescent="0.15">
      <c r="A45" s="95"/>
      <c r="B45" s="95"/>
      <c r="C45" s="32" t="s">
        <v>36</v>
      </c>
      <c r="D45" s="21"/>
      <c r="E45" s="22"/>
      <c r="F45" s="22"/>
      <c r="G45" s="23">
        <f t="shared" si="1"/>
        <v>0</v>
      </c>
    </row>
    <row r="46" spans="1:7" ht="30" customHeight="1" x14ac:dyDescent="0.15">
      <c r="A46" s="95"/>
      <c r="B46" s="95"/>
      <c r="C46" s="32" t="s">
        <v>37</v>
      </c>
      <c r="D46" s="21"/>
      <c r="E46" s="22"/>
      <c r="F46" s="22"/>
      <c r="G46" s="23">
        <f t="shared" si="1"/>
        <v>0</v>
      </c>
    </row>
    <row r="47" spans="1:7" ht="30" customHeight="1" x14ac:dyDescent="0.15">
      <c r="A47" s="95"/>
      <c r="B47" s="95"/>
      <c r="C47" s="32" t="s">
        <v>38</v>
      </c>
      <c r="D47" s="21"/>
      <c r="E47" s="22"/>
      <c r="F47" s="22"/>
      <c r="G47" s="23">
        <f t="shared" si="1"/>
        <v>0</v>
      </c>
    </row>
    <row r="48" spans="1:7" ht="30" customHeight="1" x14ac:dyDescent="0.15">
      <c r="A48" s="95"/>
      <c r="B48" s="95"/>
      <c r="C48" s="32" t="s">
        <v>39</v>
      </c>
      <c r="D48" s="21"/>
      <c r="E48" s="22"/>
      <c r="F48" s="22"/>
      <c r="G48" s="23">
        <f t="shared" si="1"/>
        <v>0</v>
      </c>
    </row>
    <row r="49" spans="1:7" ht="30" customHeight="1" x14ac:dyDescent="0.15">
      <c r="A49" s="95"/>
      <c r="B49" s="95"/>
      <c r="C49" s="32" t="s">
        <v>40</v>
      </c>
      <c r="D49" s="21"/>
      <c r="E49" s="22"/>
      <c r="F49" s="22"/>
      <c r="G49" s="23">
        <f t="shared" si="1"/>
        <v>0</v>
      </c>
    </row>
    <row r="50" spans="1:7" ht="30" customHeight="1" x14ac:dyDescent="0.15">
      <c r="A50" s="95"/>
      <c r="B50" s="95"/>
      <c r="C50" s="32" t="s">
        <v>41</v>
      </c>
      <c r="D50" s="21"/>
      <c r="E50" s="22"/>
      <c r="F50" s="22"/>
      <c r="G50" s="23">
        <f t="shared" si="1"/>
        <v>0</v>
      </c>
    </row>
    <row r="51" spans="1:7" ht="30" customHeight="1" x14ac:dyDescent="0.15">
      <c r="A51" s="95"/>
      <c r="B51" s="95"/>
      <c r="C51" s="32" t="s">
        <v>42</v>
      </c>
      <c r="D51" s="21"/>
      <c r="E51" s="22"/>
      <c r="F51" s="22"/>
      <c r="G51" s="23">
        <f t="shared" si="1"/>
        <v>0</v>
      </c>
    </row>
    <row r="52" spans="1:7" ht="30" customHeight="1" x14ac:dyDescent="0.15">
      <c r="A52" s="95"/>
      <c r="B52" s="95"/>
      <c r="C52" s="32" t="s">
        <v>43</v>
      </c>
      <c r="D52" s="21"/>
      <c r="E52" s="22"/>
      <c r="F52" s="22"/>
      <c r="G52" s="23">
        <f t="shared" si="1"/>
        <v>0</v>
      </c>
    </row>
    <row r="53" spans="1:7" ht="30" customHeight="1" x14ac:dyDescent="0.15">
      <c r="A53" s="95"/>
      <c r="B53" s="95"/>
      <c r="C53" s="32" t="s">
        <v>44</v>
      </c>
      <c r="D53" s="21"/>
      <c r="E53" s="22"/>
      <c r="F53" s="22"/>
      <c r="G53" s="23">
        <f t="shared" si="1"/>
        <v>0</v>
      </c>
    </row>
    <row r="54" spans="1:7" ht="30" customHeight="1" x14ac:dyDescent="0.15">
      <c r="A54" s="95"/>
      <c r="B54" s="95"/>
      <c r="C54" s="32" t="s">
        <v>45</v>
      </c>
      <c r="D54" s="21"/>
      <c r="E54" s="22"/>
      <c r="F54" s="22"/>
      <c r="G54" s="23">
        <f t="shared" si="1"/>
        <v>0</v>
      </c>
    </row>
    <row r="55" spans="1:7" ht="30" customHeight="1" x14ac:dyDescent="0.15">
      <c r="A55" s="95"/>
      <c r="B55" s="95"/>
      <c r="C55" s="32" t="s">
        <v>46</v>
      </c>
      <c r="D55" s="21"/>
      <c r="E55" s="22"/>
      <c r="F55" s="22"/>
      <c r="G55" s="23">
        <f t="shared" si="1"/>
        <v>0</v>
      </c>
    </row>
    <row r="56" spans="1:7" ht="30" customHeight="1" x14ac:dyDescent="0.15">
      <c r="A56" s="95"/>
      <c r="B56" s="95"/>
      <c r="C56" s="32" t="s">
        <v>47</v>
      </c>
      <c r="D56" s="21"/>
      <c r="E56" s="22"/>
      <c r="F56" s="22"/>
      <c r="G56" s="23">
        <f t="shared" si="1"/>
        <v>0</v>
      </c>
    </row>
    <row r="57" spans="1:7" ht="30" customHeight="1" x14ac:dyDescent="0.15">
      <c r="A57" s="95"/>
      <c r="B57" s="95"/>
      <c r="C57" s="62" t="s">
        <v>48</v>
      </c>
      <c r="D57" s="63"/>
      <c r="E57" s="54">
        <f>SUM(E58:E80)</f>
        <v>0</v>
      </c>
      <c r="F57" s="54">
        <f>SUM(F58:F80)</f>
        <v>20000</v>
      </c>
      <c r="G57" s="64">
        <f>SUM(E57:F57)</f>
        <v>20000</v>
      </c>
    </row>
    <row r="58" spans="1:7" ht="30" customHeight="1" x14ac:dyDescent="0.15">
      <c r="A58" s="95"/>
      <c r="B58" s="95"/>
      <c r="C58" s="32" t="s">
        <v>49</v>
      </c>
      <c r="D58" s="21"/>
      <c r="E58" s="22"/>
      <c r="F58" s="22"/>
      <c r="G58" s="23">
        <f>SUM(E58:F58)</f>
        <v>0</v>
      </c>
    </row>
    <row r="59" spans="1:7" ht="30" customHeight="1" x14ac:dyDescent="0.15">
      <c r="A59" s="95"/>
      <c r="B59" s="95"/>
      <c r="C59" s="32" t="s">
        <v>50</v>
      </c>
      <c r="D59" s="21"/>
      <c r="E59" s="22"/>
      <c r="F59" s="22"/>
      <c r="G59" s="23">
        <f t="shared" ref="G59:G83" si="2">SUM(E59:F59)</f>
        <v>0</v>
      </c>
    </row>
    <row r="60" spans="1:7" ht="30" customHeight="1" x14ac:dyDescent="0.15">
      <c r="A60" s="95"/>
      <c r="B60" s="95"/>
      <c r="C60" s="32" t="s">
        <v>51</v>
      </c>
      <c r="D60" s="21"/>
      <c r="E60" s="22"/>
      <c r="F60" s="22"/>
      <c r="G60" s="23">
        <f t="shared" si="2"/>
        <v>0</v>
      </c>
    </row>
    <row r="61" spans="1:7" ht="30" customHeight="1" x14ac:dyDescent="0.15">
      <c r="A61" s="95"/>
      <c r="B61" s="95"/>
      <c r="C61" s="32" t="s">
        <v>52</v>
      </c>
      <c r="D61" s="21"/>
      <c r="E61" s="22"/>
      <c r="F61" s="22"/>
      <c r="G61" s="23">
        <f t="shared" si="2"/>
        <v>0</v>
      </c>
    </row>
    <row r="62" spans="1:7" ht="30" customHeight="1" x14ac:dyDescent="0.15">
      <c r="A62" s="95"/>
      <c r="B62" s="95"/>
      <c r="C62" s="32" t="s">
        <v>53</v>
      </c>
      <c r="D62" s="21"/>
      <c r="E62" s="22"/>
      <c r="F62" s="22"/>
      <c r="G62" s="23">
        <f t="shared" si="2"/>
        <v>0</v>
      </c>
    </row>
    <row r="63" spans="1:7" ht="30" customHeight="1" x14ac:dyDescent="0.15">
      <c r="A63" s="95"/>
      <c r="B63" s="95"/>
      <c r="C63" s="32" t="s">
        <v>54</v>
      </c>
      <c r="D63" s="21"/>
      <c r="E63" s="22"/>
      <c r="F63" s="22"/>
      <c r="G63" s="23">
        <f t="shared" si="2"/>
        <v>0</v>
      </c>
    </row>
    <row r="64" spans="1:7" ht="30" customHeight="1" x14ac:dyDescent="0.15">
      <c r="A64" s="95"/>
      <c r="B64" s="95"/>
      <c r="C64" s="32" t="s">
        <v>36</v>
      </c>
      <c r="D64" s="21"/>
      <c r="E64" s="22"/>
      <c r="F64" s="22"/>
      <c r="G64" s="23">
        <f t="shared" si="2"/>
        <v>0</v>
      </c>
    </row>
    <row r="65" spans="1:7" ht="30" customHeight="1" x14ac:dyDescent="0.15">
      <c r="A65" s="95"/>
      <c r="B65" s="95"/>
      <c r="C65" s="32" t="s">
        <v>37</v>
      </c>
      <c r="D65" s="21"/>
      <c r="E65" s="22"/>
      <c r="F65" s="22"/>
      <c r="G65" s="23">
        <f t="shared" si="2"/>
        <v>0</v>
      </c>
    </row>
    <row r="66" spans="1:7" ht="30" customHeight="1" x14ac:dyDescent="0.15">
      <c r="A66" s="95"/>
      <c r="B66" s="95"/>
      <c r="C66" s="32" t="s">
        <v>55</v>
      </c>
      <c r="D66" s="21"/>
      <c r="E66" s="22"/>
      <c r="F66" s="22"/>
      <c r="G66" s="23">
        <f t="shared" si="2"/>
        <v>0</v>
      </c>
    </row>
    <row r="67" spans="1:7" ht="30" customHeight="1" x14ac:dyDescent="0.15">
      <c r="A67" s="95"/>
      <c r="B67" s="95"/>
      <c r="C67" s="32" t="s">
        <v>56</v>
      </c>
      <c r="D67" s="21"/>
      <c r="E67" s="22"/>
      <c r="F67" s="22"/>
      <c r="G67" s="23">
        <f t="shared" si="2"/>
        <v>0</v>
      </c>
    </row>
    <row r="68" spans="1:7" ht="30" customHeight="1" x14ac:dyDescent="0.15">
      <c r="A68" s="95"/>
      <c r="B68" s="95"/>
      <c r="C68" s="32" t="s">
        <v>57</v>
      </c>
      <c r="D68" s="21"/>
      <c r="E68" s="22"/>
      <c r="F68" s="22"/>
      <c r="G68" s="23">
        <f t="shared" si="2"/>
        <v>0</v>
      </c>
    </row>
    <row r="69" spans="1:7" ht="30" customHeight="1" x14ac:dyDescent="0.15">
      <c r="A69" s="95"/>
      <c r="B69" s="95"/>
      <c r="C69" s="32" t="s">
        <v>58</v>
      </c>
      <c r="D69" s="21"/>
      <c r="E69" s="22"/>
      <c r="F69" s="22"/>
      <c r="G69" s="23">
        <f t="shared" si="2"/>
        <v>0</v>
      </c>
    </row>
    <row r="70" spans="1:7" ht="30" customHeight="1" x14ac:dyDescent="0.15">
      <c r="A70" s="95"/>
      <c r="B70" s="95"/>
      <c r="C70" s="32" t="s">
        <v>59</v>
      </c>
      <c r="D70" s="21"/>
      <c r="E70" s="22"/>
      <c r="F70" s="22"/>
      <c r="G70" s="23">
        <f t="shared" si="2"/>
        <v>0</v>
      </c>
    </row>
    <row r="71" spans="1:7" ht="30" customHeight="1" x14ac:dyDescent="0.15">
      <c r="A71" s="95"/>
      <c r="B71" s="95"/>
      <c r="C71" s="32" t="s">
        <v>60</v>
      </c>
      <c r="D71" s="21"/>
      <c r="E71" s="22"/>
      <c r="F71" s="22">
        <v>19000</v>
      </c>
      <c r="G71" s="23">
        <f t="shared" si="2"/>
        <v>19000</v>
      </c>
    </row>
    <row r="72" spans="1:7" ht="30" customHeight="1" x14ac:dyDescent="0.15">
      <c r="A72" s="95"/>
      <c r="B72" s="95"/>
      <c r="C72" s="32" t="s">
        <v>39</v>
      </c>
      <c r="D72" s="21"/>
      <c r="E72" s="22"/>
      <c r="F72" s="22"/>
      <c r="G72" s="23">
        <f t="shared" si="2"/>
        <v>0</v>
      </c>
    </row>
    <row r="73" spans="1:7" ht="30" customHeight="1" x14ac:dyDescent="0.15">
      <c r="A73" s="95"/>
      <c r="B73" s="95"/>
      <c r="C73" s="32" t="s">
        <v>40</v>
      </c>
      <c r="D73" s="21"/>
      <c r="E73" s="22"/>
      <c r="F73" s="22"/>
      <c r="G73" s="23">
        <f t="shared" si="2"/>
        <v>0</v>
      </c>
    </row>
    <row r="74" spans="1:7" ht="30" customHeight="1" x14ac:dyDescent="0.15">
      <c r="A74" s="95"/>
      <c r="B74" s="95"/>
      <c r="C74" s="32" t="s">
        <v>61</v>
      </c>
      <c r="D74" s="21"/>
      <c r="E74" s="22"/>
      <c r="F74" s="22"/>
      <c r="G74" s="23">
        <f t="shared" si="2"/>
        <v>0</v>
      </c>
    </row>
    <row r="75" spans="1:7" ht="30" customHeight="1" x14ac:dyDescent="0.15">
      <c r="A75" s="95"/>
      <c r="B75" s="95"/>
      <c r="C75" s="32" t="s">
        <v>62</v>
      </c>
      <c r="D75" s="21"/>
      <c r="E75" s="22"/>
      <c r="F75" s="22"/>
      <c r="G75" s="23">
        <f t="shared" si="2"/>
        <v>0</v>
      </c>
    </row>
    <row r="76" spans="1:7" ht="30" customHeight="1" x14ac:dyDescent="0.15">
      <c r="A76" s="95"/>
      <c r="B76" s="95"/>
      <c r="C76" s="32" t="s">
        <v>63</v>
      </c>
      <c r="D76" s="21"/>
      <c r="E76" s="22"/>
      <c r="F76" s="22"/>
      <c r="G76" s="23">
        <f t="shared" si="2"/>
        <v>0</v>
      </c>
    </row>
    <row r="77" spans="1:7" ht="30" customHeight="1" x14ac:dyDescent="0.15">
      <c r="A77" s="95"/>
      <c r="B77" s="95"/>
      <c r="C77" s="32" t="s">
        <v>64</v>
      </c>
      <c r="D77" s="21"/>
      <c r="E77" s="22"/>
      <c r="F77" s="22"/>
      <c r="G77" s="23">
        <f t="shared" si="2"/>
        <v>0</v>
      </c>
    </row>
    <row r="78" spans="1:7" ht="30" customHeight="1" x14ac:dyDescent="0.15">
      <c r="A78" s="95"/>
      <c r="B78" s="95"/>
      <c r="C78" s="32" t="s">
        <v>65</v>
      </c>
      <c r="D78" s="21"/>
      <c r="E78" s="22"/>
      <c r="F78" s="22"/>
      <c r="G78" s="23">
        <f t="shared" si="2"/>
        <v>0</v>
      </c>
    </row>
    <row r="79" spans="1:7" ht="30" customHeight="1" x14ac:dyDescent="0.15">
      <c r="A79" s="95"/>
      <c r="B79" s="95"/>
      <c r="C79" s="32" t="s">
        <v>46</v>
      </c>
      <c r="D79" s="21"/>
      <c r="E79" s="22"/>
      <c r="F79" s="22">
        <v>1000</v>
      </c>
      <c r="G79" s="23">
        <f t="shared" si="2"/>
        <v>1000</v>
      </c>
    </row>
    <row r="80" spans="1:7" ht="30" customHeight="1" x14ac:dyDescent="0.15">
      <c r="A80" s="95"/>
      <c r="B80" s="95"/>
      <c r="C80" s="32" t="s">
        <v>66</v>
      </c>
      <c r="D80" s="21"/>
      <c r="E80" s="22"/>
      <c r="F80" s="22"/>
      <c r="G80" s="23">
        <f t="shared" si="2"/>
        <v>0</v>
      </c>
    </row>
    <row r="81" spans="1:7" ht="30" customHeight="1" x14ac:dyDescent="0.15">
      <c r="A81" s="95"/>
      <c r="B81" s="95"/>
      <c r="C81" s="32" t="s">
        <v>67</v>
      </c>
      <c r="D81" s="21"/>
      <c r="E81" s="22">
        <v>0</v>
      </c>
      <c r="F81" s="22">
        <v>0</v>
      </c>
      <c r="G81" s="23">
        <f t="shared" si="2"/>
        <v>0</v>
      </c>
    </row>
    <row r="82" spans="1:7" ht="30" customHeight="1" x14ac:dyDescent="0.15">
      <c r="A82" s="95"/>
      <c r="B82" s="95"/>
      <c r="C82" s="32" t="s">
        <v>68</v>
      </c>
      <c r="D82" s="21"/>
      <c r="E82" s="22">
        <f>SUM(E83)</f>
        <v>0</v>
      </c>
      <c r="F82" s="22">
        <f>SUM(F83)</f>
        <v>0</v>
      </c>
      <c r="G82" s="23">
        <f t="shared" si="2"/>
        <v>0</v>
      </c>
    </row>
    <row r="83" spans="1:7" ht="30" customHeight="1" x14ac:dyDescent="0.15">
      <c r="A83" s="95"/>
      <c r="B83" s="95"/>
      <c r="C83" s="44" t="s">
        <v>69</v>
      </c>
      <c r="D83" s="35"/>
      <c r="E83" s="36"/>
      <c r="F83" s="36"/>
      <c r="G83" s="23">
        <f t="shared" si="2"/>
        <v>0</v>
      </c>
    </row>
    <row r="84" spans="1:7" ht="30" customHeight="1" x14ac:dyDescent="0.15">
      <c r="A84" s="95"/>
      <c r="B84" s="96"/>
      <c r="C84" s="31" t="s">
        <v>70</v>
      </c>
      <c r="D84" s="18"/>
      <c r="E84" s="19">
        <f>SUM(E24,E33,E57,E81,E82)</f>
        <v>0</v>
      </c>
      <c r="F84" s="19">
        <f>SUM(F24,F33,F57,F81,F82)</f>
        <v>20000</v>
      </c>
      <c r="G84" s="20">
        <f>SUM(E84:F84)</f>
        <v>20000</v>
      </c>
    </row>
    <row r="85" spans="1:7" ht="30" customHeight="1" x14ac:dyDescent="0.15">
      <c r="A85" s="96"/>
      <c r="B85" s="33"/>
      <c r="C85" s="30" t="s">
        <v>71</v>
      </c>
      <c r="D85" s="30"/>
      <c r="E85" s="24">
        <f>E23-E84</f>
        <v>400</v>
      </c>
      <c r="F85" s="24">
        <f>F23-F84</f>
        <v>-20000</v>
      </c>
      <c r="G85" s="25">
        <f t="shared" ref="G85" si="3">SUM(E85:F85)</f>
        <v>-19600</v>
      </c>
    </row>
    <row r="86" spans="1:7" ht="30" customHeight="1" x14ac:dyDescent="0.15">
      <c r="A86" s="94" t="s">
        <v>120</v>
      </c>
      <c r="B86" s="94" t="s">
        <v>118</v>
      </c>
      <c r="C86" s="18" t="s">
        <v>72</v>
      </c>
      <c r="D86" s="18"/>
      <c r="E86" s="19">
        <f>SUM(E87:E88)</f>
        <v>0</v>
      </c>
      <c r="F86" s="19">
        <f>SUM(F88)</f>
        <v>0</v>
      </c>
      <c r="G86" s="20">
        <f>SUM(E86:F86)</f>
        <v>0</v>
      </c>
    </row>
    <row r="87" spans="1:7" ht="30" customHeight="1" x14ac:dyDescent="0.15">
      <c r="A87" s="95"/>
      <c r="B87" s="95"/>
      <c r="C87" s="21" t="s">
        <v>127</v>
      </c>
      <c r="D87" s="21"/>
      <c r="E87" s="22"/>
      <c r="F87" s="22"/>
      <c r="G87" s="23">
        <f t="shared" ref="G87:G92" si="4">SUM(E87:F87)</f>
        <v>0</v>
      </c>
    </row>
    <row r="88" spans="1:7" ht="30" customHeight="1" x14ac:dyDescent="0.15">
      <c r="A88" s="95"/>
      <c r="B88" s="95"/>
      <c r="C88" s="21" t="s">
        <v>73</v>
      </c>
      <c r="D88" s="21"/>
      <c r="E88" s="22"/>
      <c r="F88" s="22"/>
      <c r="G88" s="23">
        <f t="shared" si="4"/>
        <v>0</v>
      </c>
    </row>
    <row r="89" spans="1:7" ht="30" customHeight="1" x14ac:dyDescent="0.15">
      <c r="A89" s="95"/>
      <c r="B89" s="95"/>
      <c r="C89" s="21" t="s">
        <v>74</v>
      </c>
      <c r="D89" s="21"/>
      <c r="E89" s="22">
        <f>SUM(E90)</f>
        <v>0</v>
      </c>
      <c r="F89" s="22">
        <f>SUM(F90)</f>
        <v>0</v>
      </c>
      <c r="G89" s="23">
        <f t="shared" si="4"/>
        <v>0</v>
      </c>
    </row>
    <row r="90" spans="1:7" ht="30" customHeight="1" x14ac:dyDescent="0.15">
      <c r="A90" s="95"/>
      <c r="B90" s="95"/>
      <c r="C90" s="21" t="s">
        <v>75</v>
      </c>
      <c r="D90" s="21"/>
      <c r="E90" s="22"/>
      <c r="F90" s="22"/>
      <c r="G90" s="23">
        <f t="shared" si="4"/>
        <v>0</v>
      </c>
    </row>
    <row r="91" spans="1:7" ht="30" customHeight="1" x14ac:dyDescent="0.15">
      <c r="A91" s="95"/>
      <c r="B91" s="95"/>
      <c r="C91" s="21" t="s">
        <v>76</v>
      </c>
      <c r="D91" s="21"/>
      <c r="E91" s="22">
        <v>0</v>
      </c>
      <c r="F91" s="22">
        <v>0</v>
      </c>
      <c r="G91" s="37">
        <f t="shared" si="4"/>
        <v>0</v>
      </c>
    </row>
    <row r="92" spans="1:7" ht="30" customHeight="1" x14ac:dyDescent="0.15">
      <c r="A92" s="95"/>
      <c r="B92" s="96"/>
      <c r="C92" s="29" t="s">
        <v>77</v>
      </c>
      <c r="D92" s="30"/>
      <c r="E92" s="24">
        <f>SUM(E86,E89,E91)</f>
        <v>0</v>
      </c>
      <c r="F92" s="24">
        <f>SUM(F86,F89,F91)</f>
        <v>0</v>
      </c>
      <c r="G92" s="20">
        <f t="shared" si="4"/>
        <v>0</v>
      </c>
    </row>
    <row r="93" spans="1:7" ht="30" customHeight="1" x14ac:dyDescent="0.15">
      <c r="A93" s="95"/>
      <c r="B93" s="94" t="s">
        <v>119</v>
      </c>
      <c r="C93" s="18" t="s">
        <v>78</v>
      </c>
      <c r="D93" s="18"/>
      <c r="E93" s="19"/>
      <c r="F93" s="19">
        <v>0</v>
      </c>
      <c r="G93" s="20">
        <f>SUM(E93:F93)</f>
        <v>0</v>
      </c>
    </row>
    <row r="94" spans="1:7" ht="30" customHeight="1" x14ac:dyDescent="0.15">
      <c r="A94" s="95"/>
      <c r="B94" s="95"/>
      <c r="C94" s="21" t="s">
        <v>79</v>
      </c>
      <c r="D94" s="21"/>
      <c r="E94" s="22">
        <f>SUM(E95:E99)</f>
        <v>0</v>
      </c>
      <c r="F94" s="22">
        <f>SUM(F95:F99)</f>
        <v>0</v>
      </c>
      <c r="G94" s="23">
        <f>SUM(E94:F94)</f>
        <v>0</v>
      </c>
    </row>
    <row r="95" spans="1:7" ht="30" customHeight="1" x14ac:dyDescent="0.15">
      <c r="A95" s="95"/>
      <c r="B95" s="95"/>
      <c r="C95" s="21" t="s">
        <v>80</v>
      </c>
      <c r="D95" s="21"/>
      <c r="E95" s="22"/>
      <c r="F95" s="22"/>
      <c r="G95" s="23">
        <f t="shared" ref="G95:G100" si="5">SUM(E95:F95)</f>
        <v>0</v>
      </c>
    </row>
    <row r="96" spans="1:7" ht="30" customHeight="1" x14ac:dyDescent="0.15">
      <c r="A96" s="95"/>
      <c r="B96" s="95"/>
      <c r="C96" s="21" t="s">
        <v>81</v>
      </c>
      <c r="D96" s="21"/>
      <c r="E96" s="22"/>
      <c r="F96" s="22"/>
      <c r="G96" s="23">
        <f t="shared" si="5"/>
        <v>0</v>
      </c>
    </row>
    <row r="97" spans="1:7" ht="30" customHeight="1" x14ac:dyDescent="0.15">
      <c r="A97" s="95"/>
      <c r="B97" s="95"/>
      <c r="C97" s="21" t="s">
        <v>82</v>
      </c>
      <c r="D97" s="21"/>
      <c r="E97" s="22"/>
      <c r="F97" s="22"/>
      <c r="G97" s="23">
        <f t="shared" si="5"/>
        <v>0</v>
      </c>
    </row>
    <row r="98" spans="1:7" ht="30" customHeight="1" x14ac:dyDescent="0.15">
      <c r="A98" s="95"/>
      <c r="B98" s="95"/>
      <c r="C98" s="21" t="s">
        <v>83</v>
      </c>
      <c r="D98" s="21"/>
      <c r="E98" s="22"/>
      <c r="F98" s="22"/>
      <c r="G98" s="23">
        <f t="shared" si="5"/>
        <v>0</v>
      </c>
    </row>
    <row r="99" spans="1:7" ht="30" customHeight="1" x14ac:dyDescent="0.15">
      <c r="A99" s="95"/>
      <c r="B99" s="95"/>
      <c r="C99" s="21" t="s">
        <v>84</v>
      </c>
      <c r="D99" s="21"/>
      <c r="E99" s="22"/>
      <c r="F99" s="22"/>
      <c r="G99" s="23">
        <f t="shared" si="5"/>
        <v>0</v>
      </c>
    </row>
    <row r="100" spans="1:7" ht="30" customHeight="1" x14ac:dyDescent="0.15">
      <c r="A100" s="95"/>
      <c r="B100" s="95"/>
      <c r="C100" s="21" t="s">
        <v>126</v>
      </c>
      <c r="D100" s="21"/>
      <c r="E100" s="22"/>
      <c r="F100" s="22"/>
      <c r="G100" s="23">
        <f t="shared" si="5"/>
        <v>0</v>
      </c>
    </row>
    <row r="101" spans="1:7" ht="30" customHeight="1" x14ac:dyDescent="0.15">
      <c r="A101" s="95"/>
      <c r="B101" s="96"/>
      <c r="C101" s="30" t="s">
        <v>85</v>
      </c>
      <c r="D101" s="30"/>
      <c r="E101" s="24">
        <f>SUM(E93,E94,E100)</f>
        <v>0</v>
      </c>
      <c r="F101" s="24">
        <f>SUM(F93,F94)</f>
        <v>0</v>
      </c>
      <c r="G101" s="25">
        <f t="shared" ref="G101:G102" si="6">SUM(E101:F101)</f>
        <v>0</v>
      </c>
    </row>
    <row r="102" spans="1:7" ht="42" customHeight="1" x14ac:dyDescent="0.15">
      <c r="A102" s="34"/>
      <c r="B102" s="33"/>
      <c r="C102" s="35" t="s">
        <v>86</v>
      </c>
      <c r="D102" s="35"/>
      <c r="E102" s="36">
        <f>E92-E101</f>
        <v>0</v>
      </c>
      <c r="F102" s="36">
        <f>F92-F101</f>
        <v>0</v>
      </c>
      <c r="G102" s="37">
        <f t="shared" si="6"/>
        <v>0</v>
      </c>
    </row>
    <row r="103" spans="1:7" ht="30" customHeight="1" x14ac:dyDescent="0.15">
      <c r="A103" s="100" t="s">
        <v>122</v>
      </c>
      <c r="B103" s="94" t="s">
        <v>118</v>
      </c>
      <c r="C103" s="18" t="s">
        <v>87</v>
      </c>
      <c r="D103" s="18"/>
      <c r="E103" s="19">
        <f>SUM(E104:E105)</f>
        <v>0</v>
      </c>
      <c r="F103" s="19">
        <f>SUM(F104:F105)</f>
        <v>0</v>
      </c>
      <c r="G103" s="20">
        <f>SUM(E103:F103)</f>
        <v>0</v>
      </c>
    </row>
    <row r="104" spans="1:7" ht="30" customHeight="1" x14ac:dyDescent="0.15">
      <c r="A104" s="101"/>
      <c r="B104" s="95"/>
      <c r="C104" s="21" t="s">
        <v>88</v>
      </c>
      <c r="D104" s="21"/>
      <c r="E104" s="22"/>
      <c r="F104" s="22"/>
      <c r="G104" s="23">
        <f>SUM(E104:F104)</f>
        <v>0</v>
      </c>
    </row>
    <row r="105" spans="1:7" ht="30" customHeight="1" x14ac:dyDescent="0.15">
      <c r="A105" s="101"/>
      <c r="B105" s="95"/>
      <c r="C105" s="21" t="s">
        <v>128</v>
      </c>
      <c r="D105" s="21"/>
      <c r="E105" s="22"/>
      <c r="F105" s="22"/>
      <c r="G105" s="23">
        <f t="shared" ref="G105:G109" si="7">SUM(E105:F105)</f>
        <v>0</v>
      </c>
    </row>
    <row r="106" spans="1:7" ht="30" customHeight="1" x14ac:dyDescent="0.15">
      <c r="A106" s="101"/>
      <c r="B106" s="95"/>
      <c r="C106" s="21" t="s">
        <v>123</v>
      </c>
      <c r="D106" s="21"/>
      <c r="E106" s="22"/>
      <c r="F106" s="22">
        <v>0</v>
      </c>
      <c r="G106" s="23">
        <f t="shared" si="7"/>
        <v>0</v>
      </c>
    </row>
    <row r="107" spans="1:7" ht="30" customHeight="1" x14ac:dyDescent="0.15">
      <c r="A107" s="101"/>
      <c r="B107" s="95"/>
      <c r="C107" s="21" t="s">
        <v>136</v>
      </c>
      <c r="D107" s="21"/>
      <c r="E107" s="22"/>
      <c r="F107" s="22">
        <v>73000000</v>
      </c>
      <c r="G107" s="23">
        <f t="shared" si="7"/>
        <v>73000000</v>
      </c>
    </row>
    <row r="108" spans="1:7" ht="30" customHeight="1" x14ac:dyDescent="0.15">
      <c r="A108" s="101"/>
      <c r="B108" s="95"/>
      <c r="C108" s="21" t="s">
        <v>89</v>
      </c>
      <c r="D108" s="21"/>
      <c r="E108" s="22">
        <f>SUM(E109)</f>
        <v>0</v>
      </c>
      <c r="F108" s="22">
        <f>SUM(F109)</f>
        <v>0</v>
      </c>
      <c r="G108" s="23">
        <f t="shared" si="7"/>
        <v>0</v>
      </c>
    </row>
    <row r="109" spans="1:7" ht="30" customHeight="1" x14ac:dyDescent="0.15">
      <c r="A109" s="101"/>
      <c r="B109" s="95"/>
      <c r="C109" s="21" t="s">
        <v>90</v>
      </c>
      <c r="D109" s="21"/>
      <c r="E109" s="22"/>
      <c r="F109" s="22"/>
      <c r="G109" s="23">
        <f t="shared" si="7"/>
        <v>0</v>
      </c>
    </row>
    <row r="110" spans="1:7" ht="30" customHeight="1" x14ac:dyDescent="0.15">
      <c r="A110" s="101"/>
      <c r="B110" s="96"/>
      <c r="C110" s="30" t="s">
        <v>91</v>
      </c>
      <c r="D110" s="30"/>
      <c r="E110" s="24">
        <f>SUM(E103,E106,E107,E108)</f>
        <v>0</v>
      </c>
      <c r="F110" s="24">
        <f>SUM(F103,F106,F107,F108)</f>
        <v>73000000</v>
      </c>
      <c r="G110" s="25">
        <f>SUM(E110:F110)</f>
        <v>73000000</v>
      </c>
    </row>
    <row r="111" spans="1:7" ht="30" customHeight="1" x14ac:dyDescent="0.15">
      <c r="A111" s="101"/>
      <c r="B111" s="94" t="s">
        <v>119</v>
      </c>
      <c r="C111" s="18" t="s">
        <v>134</v>
      </c>
      <c r="D111" s="18"/>
      <c r="E111" s="19"/>
      <c r="F111" s="19"/>
      <c r="G111" s="20">
        <f>SUM(E111:F111)</f>
        <v>0</v>
      </c>
    </row>
    <row r="112" spans="1:7" ht="30" customHeight="1" x14ac:dyDescent="0.15">
      <c r="A112" s="101"/>
      <c r="B112" s="95"/>
      <c r="C112" s="21" t="s">
        <v>92</v>
      </c>
      <c r="D112" s="21"/>
      <c r="E112" s="22">
        <f>SUM(E113)</f>
        <v>0</v>
      </c>
      <c r="F112" s="22">
        <f>SUM(F113)</f>
        <v>0</v>
      </c>
      <c r="G112" s="23">
        <f>SUM(E112:F112)</f>
        <v>0</v>
      </c>
    </row>
    <row r="113" spans="1:7" ht="30" customHeight="1" x14ac:dyDescent="0.15">
      <c r="A113" s="101"/>
      <c r="B113" s="95"/>
      <c r="C113" s="21" t="s">
        <v>93</v>
      </c>
      <c r="D113" s="21"/>
      <c r="E113" s="22"/>
      <c r="F113" s="22"/>
      <c r="G113" s="23">
        <f t="shared" ref="G113:G117" si="8">E113-F113</f>
        <v>0</v>
      </c>
    </row>
    <row r="114" spans="1:7" ht="30" customHeight="1" x14ac:dyDescent="0.15">
      <c r="A114" s="101"/>
      <c r="B114" s="95"/>
      <c r="C114" s="21" t="s">
        <v>124</v>
      </c>
      <c r="D114" s="21"/>
      <c r="E114" s="22"/>
      <c r="F114" s="22">
        <v>0</v>
      </c>
      <c r="G114" s="23">
        <f t="shared" si="8"/>
        <v>0</v>
      </c>
    </row>
    <row r="115" spans="1:7" ht="30" customHeight="1" x14ac:dyDescent="0.15">
      <c r="A115" s="101"/>
      <c r="B115" s="95"/>
      <c r="C115" s="21" t="s">
        <v>135</v>
      </c>
      <c r="D115" s="21"/>
      <c r="E115" s="22"/>
      <c r="F115" s="22">
        <v>73000000</v>
      </c>
      <c r="G115" s="23">
        <f t="shared" ref="G115" si="9">SUM(E115:F115)</f>
        <v>73000000</v>
      </c>
    </row>
    <row r="116" spans="1:7" ht="30" customHeight="1" x14ac:dyDescent="0.15">
      <c r="A116" s="101"/>
      <c r="B116" s="95"/>
      <c r="C116" s="21" t="s">
        <v>95</v>
      </c>
      <c r="D116" s="21"/>
      <c r="E116" s="22">
        <f>SUM(E117)</f>
        <v>0</v>
      </c>
      <c r="F116" s="22">
        <f>SUM(F117)</f>
        <v>0</v>
      </c>
      <c r="G116" s="23">
        <f t="shared" si="8"/>
        <v>0</v>
      </c>
    </row>
    <row r="117" spans="1:7" ht="30" customHeight="1" x14ac:dyDescent="0.15">
      <c r="A117" s="101"/>
      <c r="B117" s="95"/>
      <c r="C117" s="21" t="s">
        <v>96</v>
      </c>
      <c r="D117" s="21"/>
      <c r="E117" s="22"/>
      <c r="F117" s="22"/>
      <c r="G117" s="23">
        <f t="shared" si="8"/>
        <v>0</v>
      </c>
    </row>
    <row r="118" spans="1:7" ht="30" customHeight="1" x14ac:dyDescent="0.15">
      <c r="A118" s="101"/>
      <c r="B118" s="96"/>
      <c r="C118" s="30" t="s">
        <v>97</v>
      </c>
      <c r="D118" s="30"/>
      <c r="E118" s="24">
        <f>SUM(E111,E112,E114,E115,E116)</f>
        <v>0</v>
      </c>
      <c r="F118" s="24">
        <f>SUM(F111,F112,F114,F115,F116)</f>
        <v>73000000</v>
      </c>
      <c r="G118" s="25">
        <f>SUM(E118:F118)</f>
        <v>73000000</v>
      </c>
    </row>
    <row r="119" spans="1:7" ht="30" customHeight="1" x14ac:dyDescent="0.15">
      <c r="A119" s="102"/>
      <c r="B119" s="97" t="s">
        <v>98</v>
      </c>
      <c r="C119" s="98"/>
      <c r="D119" s="99"/>
      <c r="E119" s="24">
        <f>E110-E118</f>
        <v>0</v>
      </c>
      <c r="F119" s="24">
        <f>F110-F118</f>
        <v>0</v>
      </c>
      <c r="G119" s="25">
        <f>SUM(E119:F119)</f>
        <v>0</v>
      </c>
    </row>
    <row r="120" spans="1:7" ht="48" customHeight="1" x14ac:dyDescent="0.15">
      <c r="A120" s="38"/>
      <c r="B120" s="39"/>
      <c r="C120" s="18" t="s">
        <v>99</v>
      </c>
      <c r="D120" s="18"/>
      <c r="E120" s="19"/>
      <c r="F120" s="19"/>
      <c r="G120" s="20">
        <f>SUM(E120:F120)</f>
        <v>0</v>
      </c>
    </row>
    <row r="121" spans="1:7" ht="30" customHeight="1" x14ac:dyDescent="0.15">
      <c r="A121" s="97" t="s">
        <v>100</v>
      </c>
      <c r="B121" s="98"/>
      <c r="C121" s="98"/>
      <c r="D121" s="99"/>
      <c r="E121" s="24">
        <f>E85+E102+E119-E120</f>
        <v>400</v>
      </c>
      <c r="F121" s="24">
        <f>F85+F102+F119-F120</f>
        <v>-20000</v>
      </c>
      <c r="G121" s="25">
        <f>SUM(E121:F121)</f>
        <v>-19600</v>
      </c>
    </row>
    <row r="122" spans="1:7" ht="30" customHeight="1" x14ac:dyDescent="0.15">
      <c r="A122" s="40"/>
      <c r="B122" s="40"/>
      <c r="C122" s="40"/>
      <c r="D122" s="40"/>
      <c r="E122" s="21"/>
      <c r="F122" s="21"/>
      <c r="G122" s="76"/>
    </row>
    <row r="123" spans="1:7" ht="30" customHeight="1" x14ac:dyDescent="0.15">
      <c r="A123" s="97" t="s">
        <v>101</v>
      </c>
      <c r="B123" s="98"/>
      <c r="C123" s="98"/>
      <c r="D123" s="99"/>
      <c r="E123" s="24">
        <v>-5344717</v>
      </c>
      <c r="F123" s="24"/>
      <c r="G123" s="25">
        <f>E123-F123</f>
        <v>-5344717</v>
      </c>
    </row>
    <row r="124" spans="1:7" ht="30" customHeight="1" x14ac:dyDescent="0.15">
      <c r="A124" s="97" t="s">
        <v>102</v>
      </c>
      <c r="B124" s="98"/>
      <c r="C124" s="98"/>
      <c r="D124" s="99"/>
      <c r="E124" s="24">
        <f>E121+E123</f>
        <v>-5344317</v>
      </c>
      <c r="F124" s="24">
        <f>F121+F123</f>
        <v>-20000</v>
      </c>
      <c r="G124" s="25">
        <f>SUM(E124:F124)</f>
        <v>-5364317</v>
      </c>
    </row>
  </sheetData>
  <mergeCells count="17">
    <mergeCell ref="B111:B118"/>
    <mergeCell ref="A1:G1"/>
    <mergeCell ref="A2:G2"/>
    <mergeCell ref="A5:A85"/>
    <mergeCell ref="B24:B84"/>
    <mergeCell ref="A124:D124"/>
    <mergeCell ref="A121:D121"/>
    <mergeCell ref="A123:D123"/>
    <mergeCell ref="A4:D4"/>
    <mergeCell ref="B5:B23"/>
    <mergeCell ref="C23:D23"/>
    <mergeCell ref="A86:A101"/>
    <mergeCell ref="B86:B92"/>
    <mergeCell ref="B93:B101"/>
    <mergeCell ref="A103:A119"/>
    <mergeCell ref="B103:B110"/>
    <mergeCell ref="B119:D11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topLeftCell="A25" zoomScaleNormal="100" workbookViewId="0">
      <selection activeCell="F94" sqref="F94"/>
    </sheetView>
  </sheetViews>
  <sheetFormatPr defaultColWidth="9" defaultRowHeight="30" customHeight="1" x14ac:dyDescent="0.15"/>
  <cols>
    <col min="1" max="2" width="4.625" style="1" customWidth="1"/>
    <col min="3" max="3" width="25.625" style="1" customWidth="1"/>
    <col min="4" max="4" width="9" style="1" customWidth="1"/>
    <col min="5" max="6" width="18.75" style="1" customWidth="1"/>
    <col min="7" max="7" width="18.75" style="2" customWidth="1"/>
    <col min="8" max="16384" width="9" style="1"/>
  </cols>
  <sheetData>
    <row r="1" spans="1:7" customFormat="1" ht="30" customHeight="1" x14ac:dyDescent="0.15">
      <c r="A1" s="91" t="s">
        <v>111</v>
      </c>
      <c r="B1" s="92"/>
      <c r="C1" s="92"/>
      <c r="D1" s="92"/>
      <c r="E1" s="92"/>
      <c r="F1" s="92"/>
      <c r="G1" s="92"/>
    </row>
    <row r="2" spans="1:7" customFormat="1" ht="17.25" customHeight="1" x14ac:dyDescent="0.15">
      <c r="A2" s="93" t="str">
        <f>全体!A2</f>
        <v>(自　令和4年4月1日　　至　令和5年3月31日)</v>
      </c>
      <c r="B2" s="93"/>
      <c r="C2" s="93"/>
      <c r="D2" s="93"/>
      <c r="E2" s="93"/>
      <c r="F2" s="93"/>
      <c r="G2" s="93"/>
    </row>
    <row r="3" spans="1:7" customFormat="1" ht="30" customHeight="1" x14ac:dyDescent="0.15">
      <c r="A3" t="s">
        <v>112</v>
      </c>
      <c r="C3" s="3"/>
      <c r="D3" s="3"/>
      <c r="E3" s="1"/>
      <c r="F3" s="1"/>
      <c r="G3" s="74" t="s">
        <v>116</v>
      </c>
    </row>
    <row r="4" spans="1:7" ht="30" customHeight="1" x14ac:dyDescent="0.15">
      <c r="A4" s="97" t="s">
        <v>105</v>
      </c>
      <c r="B4" s="98"/>
      <c r="C4" s="98"/>
      <c r="D4" s="99"/>
      <c r="E4" s="17" t="s">
        <v>131</v>
      </c>
      <c r="F4" s="17" t="s">
        <v>132</v>
      </c>
      <c r="G4" s="17" t="s">
        <v>133</v>
      </c>
    </row>
    <row r="5" spans="1:7" ht="30" customHeight="1" x14ac:dyDescent="0.15">
      <c r="A5" s="94" t="s">
        <v>104</v>
      </c>
      <c r="B5" s="94" t="s">
        <v>118</v>
      </c>
      <c r="C5" s="18" t="s">
        <v>0</v>
      </c>
      <c r="D5" s="18"/>
      <c r="E5" s="42">
        <f>SUM(E6,E7,E10,E11,E12)</f>
        <v>26000000</v>
      </c>
      <c r="F5" s="19">
        <f>SUM(F6,F7,F10,F11,F12)</f>
        <v>-2300000</v>
      </c>
      <c r="G5" s="20">
        <f>SUM(E5:F5)</f>
        <v>23700000</v>
      </c>
    </row>
    <row r="6" spans="1:7" ht="30" customHeight="1" x14ac:dyDescent="0.15">
      <c r="A6" s="95"/>
      <c r="B6" s="95"/>
      <c r="C6" s="21" t="s">
        <v>1</v>
      </c>
      <c r="D6" s="21"/>
      <c r="E6" s="22"/>
      <c r="F6" s="22"/>
      <c r="G6" s="23">
        <f t="shared" ref="G6:G22" si="0">SUM(E6:F6)</f>
        <v>0</v>
      </c>
    </row>
    <row r="7" spans="1:7" ht="30" customHeight="1" x14ac:dyDescent="0.15">
      <c r="A7" s="95"/>
      <c r="B7" s="95"/>
      <c r="C7" s="21" t="s">
        <v>2</v>
      </c>
      <c r="D7" s="21"/>
      <c r="E7" s="22">
        <f>SUM(E8,E9)</f>
        <v>26000000</v>
      </c>
      <c r="F7" s="22">
        <f>SUM(F8,F9)</f>
        <v>-2500000</v>
      </c>
      <c r="G7" s="23">
        <f t="shared" si="0"/>
        <v>23500000</v>
      </c>
    </row>
    <row r="8" spans="1:7" ht="30" customHeight="1" x14ac:dyDescent="0.15">
      <c r="A8" s="95"/>
      <c r="B8" s="95"/>
      <c r="C8" s="21" t="s">
        <v>3</v>
      </c>
      <c r="D8" s="21"/>
      <c r="E8" s="22">
        <v>22000000</v>
      </c>
      <c r="F8" s="22">
        <v>-2200000</v>
      </c>
      <c r="G8" s="23">
        <f t="shared" si="0"/>
        <v>19800000</v>
      </c>
    </row>
    <row r="9" spans="1:7" ht="30" customHeight="1" x14ac:dyDescent="0.15">
      <c r="A9" s="95"/>
      <c r="B9" s="95"/>
      <c r="C9" s="21" t="s">
        <v>4</v>
      </c>
      <c r="D9" s="21"/>
      <c r="E9" s="22">
        <v>4000000</v>
      </c>
      <c r="F9" s="22">
        <v>-300000</v>
      </c>
      <c r="G9" s="23">
        <f t="shared" si="0"/>
        <v>3700000</v>
      </c>
    </row>
    <row r="10" spans="1:7" ht="30" customHeight="1" x14ac:dyDescent="0.15">
      <c r="A10" s="95"/>
      <c r="B10" s="95"/>
      <c r="C10" s="21" t="s">
        <v>5</v>
      </c>
      <c r="D10" s="21"/>
      <c r="E10" s="22">
        <v>0</v>
      </c>
      <c r="F10" s="22">
        <v>0</v>
      </c>
      <c r="G10" s="23">
        <f t="shared" si="0"/>
        <v>0</v>
      </c>
    </row>
    <row r="11" spans="1:7" ht="30" customHeight="1" x14ac:dyDescent="0.15">
      <c r="A11" s="95"/>
      <c r="B11" s="95"/>
      <c r="C11" s="21" t="s">
        <v>6</v>
      </c>
      <c r="D11" s="21"/>
      <c r="E11" s="22">
        <v>0</v>
      </c>
      <c r="F11" s="22">
        <v>0</v>
      </c>
      <c r="G11" s="23">
        <f t="shared" si="0"/>
        <v>0</v>
      </c>
    </row>
    <row r="12" spans="1:7" ht="30" customHeight="1" x14ac:dyDescent="0.15">
      <c r="A12" s="95"/>
      <c r="B12" s="95"/>
      <c r="C12" s="21" t="s">
        <v>7</v>
      </c>
      <c r="D12" s="21"/>
      <c r="E12" s="22">
        <v>0</v>
      </c>
      <c r="F12" s="22">
        <v>200000</v>
      </c>
      <c r="G12" s="23">
        <f t="shared" si="0"/>
        <v>200000</v>
      </c>
    </row>
    <row r="13" spans="1:7" ht="30" customHeight="1" x14ac:dyDescent="0.15">
      <c r="A13" s="95"/>
      <c r="B13" s="95"/>
      <c r="C13" s="21" t="s">
        <v>8</v>
      </c>
      <c r="D13" s="21"/>
      <c r="E13" s="43">
        <f>SUM(E14)</f>
        <v>81000000</v>
      </c>
      <c r="F13" s="22">
        <f>SUM(F14)</f>
        <v>-13000000</v>
      </c>
      <c r="G13" s="23">
        <f t="shared" si="0"/>
        <v>68000000</v>
      </c>
    </row>
    <row r="14" spans="1:7" ht="30" customHeight="1" x14ac:dyDescent="0.15">
      <c r="A14" s="95"/>
      <c r="B14" s="95"/>
      <c r="C14" s="21" t="s">
        <v>9</v>
      </c>
      <c r="D14" s="21"/>
      <c r="E14" s="22">
        <v>81000000</v>
      </c>
      <c r="F14" s="22">
        <v>-13000000</v>
      </c>
      <c r="G14" s="23">
        <f t="shared" si="0"/>
        <v>68000000</v>
      </c>
    </row>
    <row r="15" spans="1:7" ht="30" customHeight="1" x14ac:dyDescent="0.15">
      <c r="A15" s="95"/>
      <c r="B15" s="95"/>
      <c r="C15" s="21" t="s">
        <v>10</v>
      </c>
      <c r="D15" s="21"/>
      <c r="E15" s="43">
        <f>SUM(E16)</f>
        <v>0</v>
      </c>
      <c r="F15" s="22">
        <f>SUM(F16)</f>
        <v>1250000</v>
      </c>
      <c r="G15" s="23">
        <f t="shared" si="0"/>
        <v>1250000</v>
      </c>
    </row>
    <row r="16" spans="1:7" ht="30" customHeight="1" x14ac:dyDescent="0.15">
      <c r="A16" s="95"/>
      <c r="B16" s="95"/>
      <c r="C16" s="21" t="s">
        <v>7</v>
      </c>
      <c r="D16" s="21"/>
      <c r="E16" s="22"/>
      <c r="F16" s="22">
        <v>1250000</v>
      </c>
      <c r="G16" s="23">
        <f t="shared" si="0"/>
        <v>1250000</v>
      </c>
    </row>
    <row r="17" spans="1:7" ht="30" customHeight="1" x14ac:dyDescent="0.15">
      <c r="A17" s="95"/>
      <c r="B17" s="95"/>
      <c r="C17" s="21" t="s">
        <v>11</v>
      </c>
      <c r="D17" s="21"/>
      <c r="E17" s="43"/>
      <c r="F17" s="22">
        <v>0</v>
      </c>
      <c r="G17" s="23">
        <f t="shared" si="0"/>
        <v>0</v>
      </c>
    </row>
    <row r="18" spans="1:7" ht="30" customHeight="1" x14ac:dyDescent="0.15">
      <c r="A18" s="95"/>
      <c r="B18" s="95"/>
      <c r="C18" s="21" t="s">
        <v>109</v>
      </c>
      <c r="D18" s="21"/>
      <c r="E18" s="43"/>
      <c r="F18" s="22"/>
      <c r="G18" s="23">
        <f t="shared" si="0"/>
        <v>0</v>
      </c>
    </row>
    <row r="19" spans="1:7" ht="30" customHeight="1" x14ac:dyDescent="0.15">
      <c r="A19" s="95"/>
      <c r="B19" s="95"/>
      <c r="C19" s="21" t="s">
        <v>12</v>
      </c>
      <c r="D19" s="21"/>
      <c r="E19" s="43"/>
      <c r="F19" s="22">
        <v>0</v>
      </c>
      <c r="G19" s="23">
        <f t="shared" si="0"/>
        <v>0</v>
      </c>
    </row>
    <row r="20" spans="1:7" ht="30" customHeight="1" x14ac:dyDescent="0.15">
      <c r="A20" s="95"/>
      <c r="B20" s="95"/>
      <c r="C20" s="21" t="s">
        <v>13</v>
      </c>
      <c r="D20" s="21"/>
      <c r="E20" s="43">
        <f>SUM(E21:E22)</f>
        <v>550000</v>
      </c>
      <c r="F20" s="22">
        <f>SUM(F22)</f>
        <v>25000</v>
      </c>
      <c r="G20" s="23">
        <f t="shared" si="0"/>
        <v>575000</v>
      </c>
    </row>
    <row r="21" spans="1:7" ht="30" customHeight="1" x14ac:dyDescent="0.15">
      <c r="A21" s="95"/>
      <c r="B21" s="95"/>
      <c r="C21" s="21" t="s">
        <v>125</v>
      </c>
      <c r="D21" s="21"/>
      <c r="E21" s="72">
        <v>470000</v>
      </c>
      <c r="F21" s="22">
        <v>130000</v>
      </c>
      <c r="G21" s="23">
        <f t="shared" si="0"/>
        <v>600000</v>
      </c>
    </row>
    <row r="22" spans="1:7" ht="30" customHeight="1" x14ac:dyDescent="0.15">
      <c r="A22" s="95"/>
      <c r="B22" s="95"/>
      <c r="C22" s="21" t="s">
        <v>14</v>
      </c>
      <c r="D22" s="21"/>
      <c r="E22" s="22">
        <v>80000</v>
      </c>
      <c r="F22" s="22">
        <v>25000</v>
      </c>
      <c r="G22" s="37">
        <f t="shared" si="0"/>
        <v>105000</v>
      </c>
    </row>
    <row r="23" spans="1:7" ht="30" customHeight="1" x14ac:dyDescent="0.15">
      <c r="A23" s="95"/>
      <c r="B23" s="96"/>
      <c r="C23" s="97" t="s">
        <v>103</v>
      </c>
      <c r="D23" s="99"/>
      <c r="E23" s="24">
        <f>SUM(E5,,E13,E15,E17,E18,E19,E20)</f>
        <v>107550000</v>
      </c>
      <c r="F23" s="24">
        <f>SUM(F5,,F13,F15,F17,F19,F20)</f>
        <v>-14025000</v>
      </c>
      <c r="G23" s="25">
        <f>SUM(E23:F23)</f>
        <v>93525000</v>
      </c>
    </row>
    <row r="24" spans="1:7" ht="30" customHeight="1" x14ac:dyDescent="0.15">
      <c r="A24" s="95"/>
      <c r="B24" s="94" t="s">
        <v>119</v>
      </c>
      <c r="C24" s="26" t="s">
        <v>15</v>
      </c>
      <c r="D24" s="27"/>
      <c r="E24" s="28">
        <f>SUM(E25:E32)</f>
        <v>61350000</v>
      </c>
      <c r="F24" s="28">
        <f>SUM(F25:F32)</f>
        <v>-311000</v>
      </c>
      <c r="G24" s="70">
        <f>SUM(E24:F24)</f>
        <v>61039000</v>
      </c>
    </row>
    <row r="25" spans="1:7" ht="30" customHeight="1" x14ac:dyDescent="0.15">
      <c r="A25" s="95"/>
      <c r="B25" s="95"/>
      <c r="C25" s="55" t="s">
        <v>107</v>
      </c>
      <c r="D25" s="56"/>
      <c r="E25" s="45">
        <v>300000</v>
      </c>
      <c r="F25" s="45">
        <v>-100000</v>
      </c>
      <c r="G25" s="23">
        <f>SUM(E25:F25)</f>
        <v>200000</v>
      </c>
    </row>
    <row r="26" spans="1:7" ht="30" customHeight="1" x14ac:dyDescent="0.15">
      <c r="A26" s="95"/>
      <c r="B26" s="95"/>
      <c r="C26" s="32" t="s">
        <v>17</v>
      </c>
      <c r="D26" s="21"/>
      <c r="E26" s="22">
        <v>42000000</v>
      </c>
      <c r="F26" s="22">
        <v>2440000</v>
      </c>
      <c r="G26" s="23">
        <f t="shared" ref="G26:G56" si="1">SUM(E26:F26)</f>
        <v>44440000</v>
      </c>
    </row>
    <row r="27" spans="1:7" ht="30" customHeight="1" x14ac:dyDescent="0.15">
      <c r="A27" s="95"/>
      <c r="B27" s="95"/>
      <c r="C27" s="32" t="s">
        <v>18</v>
      </c>
      <c r="D27" s="21"/>
      <c r="E27" s="22">
        <v>4500000</v>
      </c>
      <c r="F27" s="22">
        <v>99000</v>
      </c>
      <c r="G27" s="23">
        <f t="shared" si="1"/>
        <v>4599000</v>
      </c>
    </row>
    <row r="28" spans="1:7" ht="30" customHeight="1" x14ac:dyDescent="0.15">
      <c r="A28" s="95"/>
      <c r="B28" s="95"/>
      <c r="C28" s="32" t="s">
        <v>19</v>
      </c>
      <c r="D28" s="21"/>
      <c r="E28" s="22">
        <v>1100000</v>
      </c>
      <c r="F28" s="22">
        <v>230000</v>
      </c>
      <c r="G28" s="23">
        <f t="shared" si="1"/>
        <v>1330000</v>
      </c>
    </row>
    <row r="29" spans="1:7" ht="30" customHeight="1" x14ac:dyDescent="0.15">
      <c r="A29" s="95"/>
      <c r="B29" s="95"/>
      <c r="C29" s="32" t="s">
        <v>20</v>
      </c>
      <c r="D29" s="21"/>
      <c r="E29" s="22"/>
      <c r="F29" s="22"/>
      <c r="G29" s="23">
        <f t="shared" si="1"/>
        <v>0</v>
      </c>
    </row>
    <row r="30" spans="1:7" ht="30" customHeight="1" x14ac:dyDescent="0.15">
      <c r="A30" s="95"/>
      <c r="B30" s="95"/>
      <c r="C30" s="32" t="s">
        <v>21</v>
      </c>
      <c r="D30" s="21"/>
      <c r="E30" s="22">
        <v>8500000</v>
      </c>
      <c r="F30" s="22">
        <v>-3000000</v>
      </c>
      <c r="G30" s="23">
        <f t="shared" si="1"/>
        <v>5500000</v>
      </c>
    </row>
    <row r="31" spans="1:7" ht="30" customHeight="1" x14ac:dyDescent="0.15">
      <c r="A31" s="95"/>
      <c r="B31" s="95"/>
      <c r="C31" s="32" t="s">
        <v>22</v>
      </c>
      <c r="D31" s="21"/>
      <c r="E31" s="22">
        <v>300000</v>
      </c>
      <c r="F31" s="22">
        <v>20000</v>
      </c>
      <c r="G31" s="23">
        <f t="shared" si="1"/>
        <v>320000</v>
      </c>
    </row>
    <row r="32" spans="1:7" ht="30" customHeight="1" x14ac:dyDescent="0.15">
      <c r="A32" s="95"/>
      <c r="B32" s="95"/>
      <c r="C32" s="44" t="s">
        <v>23</v>
      </c>
      <c r="D32" s="35"/>
      <c r="E32" s="22">
        <v>4650000</v>
      </c>
      <c r="F32" s="36"/>
      <c r="G32" s="37">
        <f t="shared" si="1"/>
        <v>4650000</v>
      </c>
    </row>
    <row r="33" spans="1:7" ht="30" customHeight="1" x14ac:dyDescent="0.15">
      <c r="A33" s="95"/>
      <c r="B33" s="95"/>
      <c r="C33" s="59" t="s">
        <v>24</v>
      </c>
      <c r="D33" s="60"/>
      <c r="E33" s="61">
        <f>SUM(E34:E56)</f>
        <v>21350000</v>
      </c>
      <c r="F33" s="61">
        <f>SUM(F34:F56)</f>
        <v>2005000</v>
      </c>
      <c r="G33" s="67">
        <f t="shared" si="1"/>
        <v>23355000</v>
      </c>
    </row>
    <row r="34" spans="1:7" ht="30" customHeight="1" x14ac:dyDescent="0.15">
      <c r="A34" s="95"/>
      <c r="B34" s="95"/>
      <c r="C34" s="32" t="s">
        <v>25</v>
      </c>
      <c r="D34" s="21"/>
      <c r="E34" s="22">
        <v>14500000</v>
      </c>
      <c r="F34" s="22">
        <v>500000</v>
      </c>
      <c r="G34" s="23">
        <f t="shared" si="1"/>
        <v>15000000</v>
      </c>
    </row>
    <row r="35" spans="1:7" ht="30" customHeight="1" x14ac:dyDescent="0.15">
      <c r="A35" s="95"/>
      <c r="B35" s="95"/>
      <c r="C35" s="32" t="s">
        <v>26</v>
      </c>
      <c r="D35" s="21"/>
      <c r="E35" s="22">
        <v>0</v>
      </c>
      <c r="F35" s="22"/>
      <c r="G35" s="23">
        <f t="shared" si="1"/>
        <v>0</v>
      </c>
    </row>
    <row r="36" spans="1:7" ht="30" customHeight="1" x14ac:dyDescent="0.15">
      <c r="A36" s="95"/>
      <c r="B36" s="95"/>
      <c r="C36" s="32" t="s">
        <v>27</v>
      </c>
      <c r="D36" s="21"/>
      <c r="E36" s="22">
        <v>500000</v>
      </c>
      <c r="F36" s="22">
        <v>200000</v>
      </c>
      <c r="G36" s="23">
        <f t="shared" si="1"/>
        <v>700000</v>
      </c>
    </row>
    <row r="37" spans="1:7" ht="30" customHeight="1" x14ac:dyDescent="0.15">
      <c r="A37" s="95"/>
      <c r="B37" s="95"/>
      <c r="C37" s="32" t="s">
        <v>28</v>
      </c>
      <c r="D37" s="21"/>
      <c r="E37" s="22"/>
      <c r="F37" s="22">
        <v>400000</v>
      </c>
      <c r="G37" s="23">
        <f t="shared" si="1"/>
        <v>400000</v>
      </c>
    </row>
    <row r="38" spans="1:7" ht="30" customHeight="1" x14ac:dyDescent="0.15">
      <c r="A38" s="95"/>
      <c r="B38" s="95"/>
      <c r="C38" s="32" t="s">
        <v>29</v>
      </c>
      <c r="D38" s="21"/>
      <c r="E38" s="22">
        <v>410000</v>
      </c>
      <c r="F38" s="22">
        <v>-340000</v>
      </c>
      <c r="G38" s="23">
        <f t="shared" si="1"/>
        <v>70000</v>
      </c>
    </row>
    <row r="39" spans="1:7" ht="30" customHeight="1" x14ac:dyDescent="0.15">
      <c r="A39" s="95"/>
      <c r="B39" s="95"/>
      <c r="C39" s="32" t="s">
        <v>30</v>
      </c>
      <c r="D39" s="21"/>
      <c r="E39" s="22">
        <v>710000</v>
      </c>
      <c r="F39" s="22"/>
      <c r="G39" s="23">
        <f t="shared" si="1"/>
        <v>710000</v>
      </c>
    </row>
    <row r="40" spans="1:7" ht="30" customHeight="1" x14ac:dyDescent="0.15">
      <c r="A40" s="95"/>
      <c r="B40" s="95"/>
      <c r="C40" s="32" t="s">
        <v>31</v>
      </c>
      <c r="D40" s="21"/>
      <c r="E40" s="22"/>
      <c r="F40" s="22"/>
      <c r="G40" s="23">
        <f t="shared" si="1"/>
        <v>0</v>
      </c>
    </row>
    <row r="41" spans="1:7" ht="30" customHeight="1" x14ac:dyDescent="0.15">
      <c r="A41" s="95"/>
      <c r="B41" s="95"/>
      <c r="C41" s="32" t="s">
        <v>32</v>
      </c>
      <c r="D41" s="21"/>
      <c r="E41" s="22">
        <v>480000</v>
      </c>
      <c r="F41" s="22">
        <v>120000</v>
      </c>
      <c r="G41" s="23">
        <f t="shared" si="1"/>
        <v>600000</v>
      </c>
    </row>
    <row r="42" spans="1:7" ht="30" customHeight="1" x14ac:dyDescent="0.15">
      <c r="A42" s="95"/>
      <c r="B42" s="95"/>
      <c r="C42" s="32" t="s">
        <v>33</v>
      </c>
      <c r="D42" s="21"/>
      <c r="E42" s="22">
        <v>80000</v>
      </c>
      <c r="F42" s="22">
        <v>-50000</v>
      </c>
      <c r="G42" s="23">
        <f t="shared" si="1"/>
        <v>30000</v>
      </c>
    </row>
    <row r="43" spans="1:7" ht="30" customHeight="1" x14ac:dyDescent="0.15">
      <c r="A43" s="95"/>
      <c r="B43" s="95"/>
      <c r="C43" s="32" t="s">
        <v>34</v>
      </c>
      <c r="D43" s="21"/>
      <c r="E43" s="22"/>
      <c r="F43" s="22"/>
      <c r="G43" s="23">
        <f t="shared" si="1"/>
        <v>0</v>
      </c>
    </row>
    <row r="44" spans="1:7" ht="30" customHeight="1" x14ac:dyDescent="0.15">
      <c r="A44" s="95"/>
      <c r="B44" s="95"/>
      <c r="C44" s="32" t="s">
        <v>35</v>
      </c>
      <c r="D44" s="21"/>
      <c r="E44" s="22"/>
      <c r="F44" s="22"/>
      <c r="G44" s="23">
        <f t="shared" si="1"/>
        <v>0</v>
      </c>
    </row>
    <row r="45" spans="1:7" ht="30" customHeight="1" x14ac:dyDescent="0.15">
      <c r="A45" s="95"/>
      <c r="B45" s="95"/>
      <c r="C45" s="32" t="s">
        <v>36</v>
      </c>
      <c r="D45" s="21"/>
      <c r="E45" s="22">
        <v>4200000</v>
      </c>
      <c r="F45" s="22">
        <v>1100000</v>
      </c>
      <c r="G45" s="23">
        <f t="shared" si="1"/>
        <v>5300000</v>
      </c>
    </row>
    <row r="46" spans="1:7" ht="30" customHeight="1" x14ac:dyDescent="0.15">
      <c r="A46" s="95"/>
      <c r="B46" s="95"/>
      <c r="C46" s="32" t="s">
        <v>37</v>
      </c>
      <c r="D46" s="21"/>
      <c r="E46" s="22">
        <v>120000</v>
      </c>
      <c r="F46" s="22">
        <v>25000</v>
      </c>
      <c r="G46" s="23">
        <f t="shared" si="1"/>
        <v>145000</v>
      </c>
    </row>
    <row r="47" spans="1:7" ht="30" customHeight="1" x14ac:dyDescent="0.15">
      <c r="A47" s="95"/>
      <c r="B47" s="95"/>
      <c r="C47" s="32" t="s">
        <v>38</v>
      </c>
      <c r="D47" s="21"/>
      <c r="E47" s="22">
        <v>200000</v>
      </c>
      <c r="F47" s="22">
        <v>-100000</v>
      </c>
      <c r="G47" s="23">
        <f t="shared" si="1"/>
        <v>100000</v>
      </c>
    </row>
    <row r="48" spans="1:7" ht="30" customHeight="1" x14ac:dyDescent="0.15">
      <c r="A48" s="95"/>
      <c r="B48" s="95"/>
      <c r="C48" s="32" t="s">
        <v>39</v>
      </c>
      <c r="D48" s="21"/>
      <c r="E48" s="22"/>
      <c r="F48" s="22"/>
      <c r="G48" s="23">
        <f t="shared" si="1"/>
        <v>0</v>
      </c>
    </row>
    <row r="49" spans="1:7" ht="30" customHeight="1" x14ac:dyDescent="0.15">
      <c r="A49" s="95"/>
      <c r="B49" s="95"/>
      <c r="C49" s="32" t="s">
        <v>40</v>
      </c>
      <c r="D49" s="21"/>
      <c r="E49" s="22"/>
      <c r="F49" s="22"/>
      <c r="G49" s="23">
        <f t="shared" si="1"/>
        <v>0</v>
      </c>
    </row>
    <row r="50" spans="1:7" ht="30" customHeight="1" x14ac:dyDescent="0.15">
      <c r="A50" s="95"/>
      <c r="B50" s="95"/>
      <c r="C50" s="32" t="s">
        <v>41</v>
      </c>
      <c r="D50" s="21"/>
      <c r="E50" s="22"/>
      <c r="F50" s="22"/>
      <c r="G50" s="23">
        <f t="shared" si="1"/>
        <v>0</v>
      </c>
    </row>
    <row r="51" spans="1:7" ht="30" customHeight="1" x14ac:dyDescent="0.15">
      <c r="A51" s="95"/>
      <c r="B51" s="95"/>
      <c r="C51" s="32" t="s">
        <v>42</v>
      </c>
      <c r="D51" s="21"/>
      <c r="E51" s="22"/>
      <c r="F51" s="22"/>
      <c r="G51" s="23">
        <f t="shared" si="1"/>
        <v>0</v>
      </c>
    </row>
    <row r="52" spans="1:7" ht="30" customHeight="1" x14ac:dyDescent="0.15">
      <c r="A52" s="95"/>
      <c r="B52" s="95"/>
      <c r="C52" s="32" t="s">
        <v>43</v>
      </c>
      <c r="D52" s="21"/>
      <c r="E52" s="22"/>
      <c r="F52" s="22"/>
      <c r="G52" s="23">
        <f t="shared" si="1"/>
        <v>0</v>
      </c>
    </row>
    <row r="53" spans="1:7" ht="30" customHeight="1" x14ac:dyDescent="0.15">
      <c r="A53" s="95"/>
      <c r="B53" s="95"/>
      <c r="C53" s="32" t="s">
        <v>44</v>
      </c>
      <c r="D53" s="21"/>
      <c r="E53" s="22"/>
      <c r="F53" s="22"/>
      <c r="G53" s="23">
        <f t="shared" si="1"/>
        <v>0</v>
      </c>
    </row>
    <row r="54" spans="1:7" ht="30" customHeight="1" x14ac:dyDescent="0.15">
      <c r="A54" s="95"/>
      <c r="B54" s="95"/>
      <c r="C54" s="32" t="s">
        <v>45</v>
      </c>
      <c r="D54" s="21"/>
      <c r="E54" s="22"/>
      <c r="F54" s="22"/>
      <c r="G54" s="23">
        <f t="shared" si="1"/>
        <v>0</v>
      </c>
    </row>
    <row r="55" spans="1:7" ht="30" customHeight="1" x14ac:dyDescent="0.15">
      <c r="A55" s="95"/>
      <c r="B55" s="95"/>
      <c r="C55" s="32" t="s">
        <v>46</v>
      </c>
      <c r="D55" s="21"/>
      <c r="E55" s="22">
        <v>150000</v>
      </c>
      <c r="F55" s="22">
        <v>150000</v>
      </c>
      <c r="G55" s="23">
        <f t="shared" si="1"/>
        <v>300000</v>
      </c>
    </row>
    <row r="56" spans="1:7" ht="30" customHeight="1" x14ac:dyDescent="0.15">
      <c r="A56" s="95"/>
      <c r="B56" s="95"/>
      <c r="C56" s="32" t="s">
        <v>47</v>
      </c>
      <c r="D56" s="21"/>
      <c r="E56" s="22"/>
      <c r="F56" s="22"/>
      <c r="G56" s="23">
        <f t="shared" si="1"/>
        <v>0</v>
      </c>
    </row>
    <row r="57" spans="1:7" ht="30" customHeight="1" x14ac:dyDescent="0.15">
      <c r="A57" s="95"/>
      <c r="B57" s="95"/>
      <c r="C57" s="62" t="s">
        <v>48</v>
      </c>
      <c r="D57" s="63"/>
      <c r="E57" s="54">
        <f>SUM(E58:E80)</f>
        <v>19280000</v>
      </c>
      <c r="F57" s="54">
        <f>SUM(F58:F80)</f>
        <v>3715000</v>
      </c>
      <c r="G57" s="64">
        <f>SUM(E57:F57)</f>
        <v>22995000</v>
      </c>
    </row>
    <row r="58" spans="1:7" ht="30" customHeight="1" x14ac:dyDescent="0.15">
      <c r="A58" s="95"/>
      <c r="B58" s="95"/>
      <c r="C58" s="32" t="s">
        <v>49</v>
      </c>
      <c r="D58" s="21"/>
      <c r="E58" s="22">
        <v>170000</v>
      </c>
      <c r="F58" s="22">
        <v>-30000</v>
      </c>
      <c r="G58" s="23">
        <f>SUM(E58:F58)</f>
        <v>140000</v>
      </c>
    </row>
    <row r="59" spans="1:7" ht="30" customHeight="1" x14ac:dyDescent="0.15">
      <c r="A59" s="95"/>
      <c r="B59" s="95"/>
      <c r="C59" s="32" t="s">
        <v>50</v>
      </c>
      <c r="D59" s="21"/>
      <c r="E59" s="22">
        <v>40000</v>
      </c>
      <c r="F59" s="22">
        <v>-20000</v>
      </c>
      <c r="G59" s="23">
        <f t="shared" ref="G59:G83" si="2">SUM(E59:F59)</f>
        <v>20000</v>
      </c>
    </row>
    <row r="60" spans="1:7" ht="30" customHeight="1" x14ac:dyDescent="0.15">
      <c r="A60" s="95"/>
      <c r="B60" s="95"/>
      <c r="C60" s="32" t="s">
        <v>51</v>
      </c>
      <c r="D60" s="21"/>
      <c r="E60" s="22">
        <v>25000</v>
      </c>
      <c r="F60" s="22">
        <v>-15000</v>
      </c>
      <c r="G60" s="23">
        <f t="shared" si="2"/>
        <v>10000</v>
      </c>
    </row>
    <row r="61" spans="1:7" ht="30" customHeight="1" x14ac:dyDescent="0.15">
      <c r="A61" s="95"/>
      <c r="B61" s="95"/>
      <c r="C61" s="32" t="s">
        <v>52</v>
      </c>
      <c r="D61" s="21"/>
      <c r="E61" s="22">
        <v>10000</v>
      </c>
      <c r="F61" s="22"/>
      <c r="G61" s="23">
        <f t="shared" si="2"/>
        <v>10000</v>
      </c>
    </row>
    <row r="62" spans="1:7" ht="30" customHeight="1" x14ac:dyDescent="0.15">
      <c r="A62" s="95"/>
      <c r="B62" s="95"/>
      <c r="C62" s="32" t="s">
        <v>53</v>
      </c>
      <c r="D62" s="21"/>
      <c r="E62" s="22">
        <v>700000</v>
      </c>
      <c r="F62" s="22">
        <v>300000</v>
      </c>
      <c r="G62" s="23">
        <f t="shared" si="2"/>
        <v>1000000</v>
      </c>
    </row>
    <row r="63" spans="1:7" ht="30" customHeight="1" x14ac:dyDescent="0.15">
      <c r="A63" s="95"/>
      <c r="B63" s="95"/>
      <c r="C63" s="32" t="s">
        <v>54</v>
      </c>
      <c r="D63" s="21"/>
      <c r="E63" s="22">
        <v>310000</v>
      </c>
      <c r="F63" s="22">
        <v>60000</v>
      </c>
      <c r="G63" s="23">
        <f t="shared" si="2"/>
        <v>370000</v>
      </c>
    </row>
    <row r="64" spans="1:7" ht="30" customHeight="1" x14ac:dyDescent="0.15">
      <c r="A64" s="95"/>
      <c r="B64" s="95"/>
      <c r="C64" s="32" t="s">
        <v>36</v>
      </c>
      <c r="D64" s="21"/>
      <c r="E64" s="22">
        <v>4900000</v>
      </c>
      <c r="F64" s="22">
        <v>500000</v>
      </c>
      <c r="G64" s="23">
        <f t="shared" si="2"/>
        <v>5400000</v>
      </c>
    </row>
    <row r="65" spans="1:7" ht="30" customHeight="1" x14ac:dyDescent="0.15">
      <c r="A65" s="95"/>
      <c r="B65" s="95"/>
      <c r="C65" s="32" t="s">
        <v>37</v>
      </c>
      <c r="D65" s="21"/>
      <c r="E65" s="22">
        <v>260000</v>
      </c>
      <c r="F65" s="22">
        <v>80000</v>
      </c>
      <c r="G65" s="23">
        <f t="shared" si="2"/>
        <v>340000</v>
      </c>
    </row>
    <row r="66" spans="1:7" ht="30" customHeight="1" x14ac:dyDescent="0.15">
      <c r="A66" s="95"/>
      <c r="B66" s="95"/>
      <c r="C66" s="32" t="s">
        <v>55</v>
      </c>
      <c r="D66" s="21"/>
      <c r="E66" s="22">
        <v>2100000</v>
      </c>
      <c r="F66" s="22">
        <v>2200000</v>
      </c>
      <c r="G66" s="23">
        <f t="shared" si="2"/>
        <v>4300000</v>
      </c>
    </row>
    <row r="67" spans="1:7" ht="30" customHeight="1" x14ac:dyDescent="0.15">
      <c r="A67" s="95"/>
      <c r="B67" s="95"/>
      <c r="C67" s="32" t="s">
        <v>56</v>
      </c>
      <c r="D67" s="21"/>
      <c r="E67" s="22">
        <v>1800000</v>
      </c>
      <c r="F67" s="22">
        <v>200000</v>
      </c>
      <c r="G67" s="23">
        <f t="shared" si="2"/>
        <v>2000000</v>
      </c>
    </row>
    <row r="68" spans="1:7" ht="30" customHeight="1" x14ac:dyDescent="0.15">
      <c r="A68" s="95"/>
      <c r="B68" s="95"/>
      <c r="C68" s="32" t="s">
        <v>57</v>
      </c>
      <c r="D68" s="21"/>
      <c r="E68" s="22"/>
      <c r="F68" s="22"/>
      <c r="G68" s="23">
        <f t="shared" si="2"/>
        <v>0</v>
      </c>
    </row>
    <row r="69" spans="1:7" ht="30" customHeight="1" x14ac:dyDescent="0.15">
      <c r="A69" s="95"/>
      <c r="B69" s="95"/>
      <c r="C69" s="32" t="s">
        <v>58</v>
      </c>
      <c r="D69" s="21"/>
      <c r="E69" s="22">
        <v>50000</v>
      </c>
      <c r="F69" s="22"/>
      <c r="G69" s="23">
        <f t="shared" si="2"/>
        <v>50000</v>
      </c>
    </row>
    <row r="70" spans="1:7" ht="30" customHeight="1" x14ac:dyDescent="0.15">
      <c r="A70" s="95"/>
      <c r="B70" s="95"/>
      <c r="C70" s="32" t="s">
        <v>59</v>
      </c>
      <c r="D70" s="21"/>
      <c r="E70" s="22">
        <v>600000</v>
      </c>
      <c r="F70" s="22"/>
      <c r="G70" s="23">
        <f t="shared" si="2"/>
        <v>600000</v>
      </c>
    </row>
    <row r="71" spans="1:7" ht="30" customHeight="1" x14ac:dyDescent="0.15">
      <c r="A71" s="95"/>
      <c r="B71" s="95"/>
      <c r="C71" s="32" t="s">
        <v>60</v>
      </c>
      <c r="D71" s="21"/>
      <c r="E71" s="22">
        <v>2100000</v>
      </c>
      <c r="F71" s="22">
        <v>300000</v>
      </c>
      <c r="G71" s="23">
        <f t="shared" si="2"/>
        <v>2400000</v>
      </c>
    </row>
    <row r="72" spans="1:7" ht="30" customHeight="1" x14ac:dyDescent="0.15">
      <c r="A72" s="95"/>
      <c r="B72" s="95"/>
      <c r="C72" s="32" t="s">
        <v>39</v>
      </c>
      <c r="D72" s="21"/>
      <c r="E72" s="22">
        <v>1600000</v>
      </c>
      <c r="F72" s="22"/>
      <c r="G72" s="23">
        <f t="shared" si="2"/>
        <v>1600000</v>
      </c>
    </row>
    <row r="73" spans="1:7" ht="30" customHeight="1" x14ac:dyDescent="0.15">
      <c r="A73" s="95"/>
      <c r="B73" s="95"/>
      <c r="C73" s="32" t="s">
        <v>40</v>
      </c>
      <c r="D73" s="21"/>
      <c r="E73" s="22">
        <v>2200000</v>
      </c>
      <c r="F73" s="22"/>
      <c r="G73" s="23">
        <f t="shared" si="2"/>
        <v>2200000</v>
      </c>
    </row>
    <row r="74" spans="1:7" ht="30" customHeight="1" x14ac:dyDescent="0.15">
      <c r="A74" s="95"/>
      <c r="B74" s="95"/>
      <c r="C74" s="32" t="s">
        <v>61</v>
      </c>
      <c r="D74" s="21"/>
      <c r="E74" s="22"/>
      <c r="F74" s="22"/>
      <c r="G74" s="23">
        <f t="shared" si="2"/>
        <v>0</v>
      </c>
    </row>
    <row r="75" spans="1:7" ht="30" customHeight="1" x14ac:dyDescent="0.15">
      <c r="A75" s="95"/>
      <c r="B75" s="95"/>
      <c r="C75" s="32" t="s">
        <v>62</v>
      </c>
      <c r="D75" s="21"/>
      <c r="E75" s="22">
        <v>60000</v>
      </c>
      <c r="F75" s="22"/>
      <c r="G75" s="23">
        <f t="shared" si="2"/>
        <v>60000</v>
      </c>
    </row>
    <row r="76" spans="1:7" ht="30" customHeight="1" x14ac:dyDescent="0.15">
      <c r="A76" s="95"/>
      <c r="B76" s="95"/>
      <c r="C76" s="32" t="s">
        <v>63</v>
      </c>
      <c r="D76" s="21"/>
      <c r="E76" s="22">
        <v>2100000</v>
      </c>
      <c r="F76" s="22">
        <v>200000</v>
      </c>
      <c r="G76" s="23">
        <f t="shared" si="2"/>
        <v>2300000</v>
      </c>
    </row>
    <row r="77" spans="1:7" ht="30" customHeight="1" x14ac:dyDescent="0.15">
      <c r="A77" s="95"/>
      <c r="B77" s="95"/>
      <c r="C77" s="32" t="s">
        <v>64</v>
      </c>
      <c r="D77" s="21"/>
      <c r="E77" s="22">
        <v>50000</v>
      </c>
      <c r="F77" s="22"/>
      <c r="G77" s="23">
        <f t="shared" si="2"/>
        <v>50000</v>
      </c>
    </row>
    <row r="78" spans="1:7" ht="30" customHeight="1" x14ac:dyDescent="0.15">
      <c r="A78" s="95"/>
      <c r="B78" s="95"/>
      <c r="C78" s="32" t="s">
        <v>65</v>
      </c>
      <c r="D78" s="21"/>
      <c r="E78" s="22">
        <v>45000</v>
      </c>
      <c r="F78" s="22"/>
      <c r="G78" s="23">
        <f t="shared" si="2"/>
        <v>45000</v>
      </c>
    </row>
    <row r="79" spans="1:7" ht="30" customHeight="1" x14ac:dyDescent="0.15">
      <c r="A79" s="95"/>
      <c r="B79" s="95"/>
      <c r="C79" s="32" t="s">
        <v>46</v>
      </c>
      <c r="D79" s="21"/>
      <c r="E79" s="22">
        <v>160000</v>
      </c>
      <c r="F79" s="22">
        <v>-60000</v>
      </c>
      <c r="G79" s="23">
        <f t="shared" si="2"/>
        <v>100000</v>
      </c>
    </row>
    <row r="80" spans="1:7" ht="30" customHeight="1" x14ac:dyDescent="0.15">
      <c r="A80" s="95"/>
      <c r="B80" s="95"/>
      <c r="C80" s="32" t="s">
        <v>66</v>
      </c>
      <c r="D80" s="21"/>
      <c r="E80" s="22"/>
      <c r="F80" s="22"/>
      <c r="G80" s="23">
        <f t="shared" si="2"/>
        <v>0</v>
      </c>
    </row>
    <row r="81" spans="1:7" ht="30" customHeight="1" x14ac:dyDescent="0.15">
      <c r="A81" s="95"/>
      <c r="B81" s="95"/>
      <c r="C81" s="32" t="s">
        <v>67</v>
      </c>
      <c r="D81" s="21"/>
      <c r="E81" s="22">
        <v>290000</v>
      </c>
      <c r="F81" s="22">
        <v>-70000</v>
      </c>
      <c r="G81" s="23">
        <f t="shared" si="2"/>
        <v>220000</v>
      </c>
    </row>
    <row r="82" spans="1:7" ht="30" customHeight="1" x14ac:dyDescent="0.15">
      <c r="A82" s="95"/>
      <c r="B82" s="95"/>
      <c r="C82" s="32" t="s">
        <v>68</v>
      </c>
      <c r="D82" s="21"/>
      <c r="E82" s="22">
        <f>SUM(E83)</f>
        <v>0</v>
      </c>
      <c r="F82" s="22">
        <f>SUM(F83)</f>
        <v>0</v>
      </c>
      <c r="G82" s="23">
        <f t="shared" si="2"/>
        <v>0</v>
      </c>
    </row>
    <row r="83" spans="1:7" ht="30" customHeight="1" x14ac:dyDescent="0.15">
      <c r="A83" s="95"/>
      <c r="B83" s="95"/>
      <c r="C83" s="44" t="s">
        <v>69</v>
      </c>
      <c r="D83" s="35"/>
      <c r="E83" s="36"/>
      <c r="F83" s="36"/>
      <c r="G83" s="23">
        <f t="shared" si="2"/>
        <v>0</v>
      </c>
    </row>
    <row r="84" spans="1:7" ht="30" customHeight="1" x14ac:dyDescent="0.15">
      <c r="A84" s="95"/>
      <c r="B84" s="96"/>
      <c r="C84" s="31" t="s">
        <v>70</v>
      </c>
      <c r="D84" s="18"/>
      <c r="E84" s="19">
        <f>SUM(E24,E33,E57,E81,E82)</f>
        <v>102270000</v>
      </c>
      <c r="F84" s="19">
        <f>SUM(F24,F33,F57,F81,F82)</f>
        <v>5339000</v>
      </c>
      <c r="G84" s="20">
        <f>SUM(E84:F84)</f>
        <v>107609000</v>
      </c>
    </row>
    <row r="85" spans="1:7" ht="30" customHeight="1" x14ac:dyDescent="0.15">
      <c r="A85" s="96"/>
      <c r="B85" s="33"/>
      <c r="C85" s="30" t="s">
        <v>71</v>
      </c>
      <c r="D85" s="30"/>
      <c r="E85" s="24">
        <f>E23-E84</f>
        <v>5280000</v>
      </c>
      <c r="F85" s="24">
        <f>F23-F84</f>
        <v>-19364000</v>
      </c>
      <c r="G85" s="25">
        <f t="shared" ref="G85" si="3">SUM(E85:F85)</f>
        <v>-14084000</v>
      </c>
    </row>
    <row r="86" spans="1:7" ht="30" customHeight="1" x14ac:dyDescent="0.15">
      <c r="A86" s="94" t="s">
        <v>120</v>
      </c>
      <c r="B86" s="94" t="s">
        <v>118</v>
      </c>
      <c r="C86" s="18" t="s">
        <v>72</v>
      </c>
      <c r="D86" s="18"/>
      <c r="E86" s="19">
        <f>SUM(E87:E88)</f>
        <v>0</v>
      </c>
      <c r="F86" s="19">
        <f>SUM(F88)</f>
        <v>0</v>
      </c>
      <c r="G86" s="20">
        <f>SUM(E86:F86)</f>
        <v>0</v>
      </c>
    </row>
    <row r="87" spans="1:7" ht="30" customHeight="1" x14ac:dyDescent="0.15">
      <c r="A87" s="95"/>
      <c r="B87" s="95"/>
      <c r="C87" s="21" t="s">
        <v>127</v>
      </c>
      <c r="D87" s="21"/>
      <c r="E87" s="22"/>
      <c r="F87" s="22"/>
      <c r="G87" s="23">
        <f t="shared" ref="G87:G92" si="4">SUM(E87:F87)</f>
        <v>0</v>
      </c>
    </row>
    <row r="88" spans="1:7" ht="30" customHeight="1" x14ac:dyDescent="0.15">
      <c r="A88" s="95"/>
      <c r="B88" s="95"/>
      <c r="C88" s="21" t="s">
        <v>73</v>
      </c>
      <c r="D88" s="21"/>
      <c r="E88" s="22"/>
      <c r="F88" s="22"/>
      <c r="G88" s="23">
        <f t="shared" si="4"/>
        <v>0</v>
      </c>
    </row>
    <row r="89" spans="1:7" ht="30" customHeight="1" x14ac:dyDescent="0.15">
      <c r="A89" s="95"/>
      <c r="B89" s="95"/>
      <c r="C89" s="21" t="s">
        <v>74</v>
      </c>
      <c r="D89" s="21"/>
      <c r="E89" s="22">
        <f>SUM(E90)</f>
        <v>0</v>
      </c>
      <c r="F89" s="22">
        <f>SUM(F90)</f>
        <v>0</v>
      </c>
      <c r="G89" s="23">
        <f t="shared" si="4"/>
        <v>0</v>
      </c>
    </row>
    <row r="90" spans="1:7" ht="30" customHeight="1" x14ac:dyDescent="0.15">
      <c r="A90" s="95"/>
      <c r="B90" s="95"/>
      <c r="C90" s="21" t="s">
        <v>75</v>
      </c>
      <c r="D90" s="21"/>
      <c r="E90" s="22"/>
      <c r="F90" s="22"/>
      <c r="G90" s="23">
        <f t="shared" si="4"/>
        <v>0</v>
      </c>
    </row>
    <row r="91" spans="1:7" ht="30" customHeight="1" x14ac:dyDescent="0.15">
      <c r="A91" s="95"/>
      <c r="B91" s="95"/>
      <c r="C91" s="21" t="s">
        <v>76</v>
      </c>
      <c r="D91" s="21"/>
      <c r="E91" s="22">
        <v>0</v>
      </c>
      <c r="F91" s="22">
        <v>0</v>
      </c>
      <c r="G91" s="37">
        <f t="shared" si="4"/>
        <v>0</v>
      </c>
    </row>
    <row r="92" spans="1:7" ht="30" customHeight="1" x14ac:dyDescent="0.15">
      <c r="A92" s="95"/>
      <c r="B92" s="96"/>
      <c r="C92" s="29" t="s">
        <v>77</v>
      </c>
      <c r="D92" s="30"/>
      <c r="E92" s="24">
        <f>SUM(E86,E89,E91)</f>
        <v>0</v>
      </c>
      <c r="F92" s="24">
        <f>SUM(F86,F89,F91)</f>
        <v>0</v>
      </c>
      <c r="G92" s="20">
        <f t="shared" si="4"/>
        <v>0</v>
      </c>
    </row>
    <row r="93" spans="1:7" ht="30" customHeight="1" x14ac:dyDescent="0.15">
      <c r="A93" s="95"/>
      <c r="B93" s="94" t="s">
        <v>119</v>
      </c>
      <c r="C93" s="18" t="s">
        <v>78</v>
      </c>
      <c r="D93" s="18"/>
      <c r="E93" s="19">
        <v>5304000</v>
      </c>
      <c r="F93" s="19">
        <v>-2700000</v>
      </c>
      <c r="G93" s="20">
        <f>SUM(E93:F93)</f>
        <v>2604000</v>
      </c>
    </row>
    <row r="94" spans="1:7" ht="30" customHeight="1" x14ac:dyDescent="0.15">
      <c r="A94" s="95"/>
      <c r="B94" s="95"/>
      <c r="C94" s="21" t="s">
        <v>79</v>
      </c>
      <c r="D94" s="21"/>
      <c r="E94" s="22">
        <f>SUM(E95:E99)</f>
        <v>0</v>
      </c>
      <c r="F94" s="22">
        <f>SUM(F95:F99)</f>
        <v>0</v>
      </c>
      <c r="G94" s="23">
        <f>SUM(E94:F94)</f>
        <v>0</v>
      </c>
    </row>
    <row r="95" spans="1:7" ht="30" customHeight="1" x14ac:dyDescent="0.15">
      <c r="A95" s="95"/>
      <c r="B95" s="95"/>
      <c r="C95" s="21" t="s">
        <v>80</v>
      </c>
      <c r="D95" s="21"/>
      <c r="E95" s="22"/>
      <c r="F95" s="22"/>
      <c r="G95" s="23">
        <f t="shared" ref="G95:G100" si="5">SUM(E95:F95)</f>
        <v>0</v>
      </c>
    </row>
    <row r="96" spans="1:7" ht="30" customHeight="1" x14ac:dyDescent="0.15">
      <c r="A96" s="95"/>
      <c r="B96" s="95"/>
      <c r="C96" s="21" t="s">
        <v>81</v>
      </c>
      <c r="D96" s="21"/>
      <c r="E96" s="22"/>
      <c r="F96" s="22"/>
      <c r="G96" s="23">
        <f t="shared" si="5"/>
        <v>0</v>
      </c>
    </row>
    <row r="97" spans="1:7" ht="30" customHeight="1" x14ac:dyDescent="0.15">
      <c r="A97" s="95"/>
      <c r="B97" s="95"/>
      <c r="C97" s="21" t="s">
        <v>82</v>
      </c>
      <c r="D97" s="21"/>
      <c r="E97" s="22"/>
      <c r="F97" s="22"/>
      <c r="G97" s="23">
        <f t="shared" si="5"/>
        <v>0</v>
      </c>
    </row>
    <row r="98" spans="1:7" ht="30" customHeight="1" x14ac:dyDescent="0.15">
      <c r="A98" s="95"/>
      <c r="B98" s="95"/>
      <c r="C98" s="21" t="s">
        <v>83</v>
      </c>
      <c r="D98" s="21"/>
      <c r="E98" s="22"/>
      <c r="F98" s="22"/>
      <c r="G98" s="23">
        <f t="shared" si="5"/>
        <v>0</v>
      </c>
    </row>
    <row r="99" spans="1:7" ht="30" customHeight="1" x14ac:dyDescent="0.15">
      <c r="A99" s="95"/>
      <c r="B99" s="95"/>
      <c r="C99" s="21" t="s">
        <v>84</v>
      </c>
      <c r="D99" s="21"/>
      <c r="E99" s="22"/>
      <c r="F99" s="22"/>
      <c r="G99" s="23">
        <f t="shared" si="5"/>
        <v>0</v>
      </c>
    </row>
    <row r="100" spans="1:7" ht="30" customHeight="1" x14ac:dyDescent="0.15">
      <c r="A100" s="95"/>
      <c r="B100" s="95"/>
      <c r="C100" s="21" t="s">
        <v>126</v>
      </c>
      <c r="D100" s="21"/>
      <c r="E100" s="22"/>
      <c r="F100" s="22"/>
      <c r="G100" s="23">
        <f t="shared" si="5"/>
        <v>0</v>
      </c>
    </row>
    <row r="101" spans="1:7" ht="30" customHeight="1" x14ac:dyDescent="0.15">
      <c r="A101" s="95"/>
      <c r="B101" s="96"/>
      <c r="C101" s="30" t="s">
        <v>85</v>
      </c>
      <c r="D101" s="30"/>
      <c r="E101" s="24">
        <f>SUM(E93,E94,E100)</f>
        <v>5304000</v>
      </c>
      <c r="F101" s="24">
        <f>SUM(F93,F94,F100)</f>
        <v>-2700000</v>
      </c>
      <c r="G101" s="25">
        <f t="shared" ref="G101:G102" si="6">SUM(E101:F101)</f>
        <v>2604000</v>
      </c>
    </row>
    <row r="102" spans="1:7" ht="42" customHeight="1" x14ac:dyDescent="0.15">
      <c r="A102" s="34"/>
      <c r="B102" s="33"/>
      <c r="C102" s="35" t="s">
        <v>86</v>
      </c>
      <c r="D102" s="35"/>
      <c r="E102" s="36">
        <f>E92-E101</f>
        <v>-5304000</v>
      </c>
      <c r="F102" s="36">
        <f>F92-F101</f>
        <v>2700000</v>
      </c>
      <c r="G102" s="37">
        <f t="shared" si="6"/>
        <v>-2604000</v>
      </c>
    </row>
    <row r="103" spans="1:7" ht="30" customHeight="1" x14ac:dyDescent="0.15">
      <c r="A103" s="100" t="s">
        <v>122</v>
      </c>
      <c r="B103" s="94" t="s">
        <v>118</v>
      </c>
      <c r="C103" s="18" t="s">
        <v>87</v>
      </c>
      <c r="D103" s="18"/>
      <c r="E103" s="19">
        <f>SUM(E104:E105)</f>
        <v>0</v>
      </c>
      <c r="F103" s="19">
        <f>SUM(F104:F105)</f>
        <v>0</v>
      </c>
      <c r="G103" s="20">
        <f>SUM(E103:F103)</f>
        <v>0</v>
      </c>
    </row>
    <row r="104" spans="1:7" ht="30" customHeight="1" x14ac:dyDescent="0.15">
      <c r="A104" s="101"/>
      <c r="B104" s="95"/>
      <c r="C104" s="21" t="s">
        <v>88</v>
      </c>
      <c r="D104" s="21"/>
      <c r="E104" s="22"/>
      <c r="F104" s="22"/>
      <c r="G104" s="23">
        <f>SUM(E104:F104)</f>
        <v>0</v>
      </c>
    </row>
    <row r="105" spans="1:7" ht="30" customHeight="1" x14ac:dyDescent="0.15">
      <c r="A105" s="101"/>
      <c r="B105" s="95"/>
      <c r="C105" s="21" t="s">
        <v>128</v>
      </c>
      <c r="D105" s="21"/>
      <c r="E105" s="22"/>
      <c r="F105" s="22"/>
      <c r="G105" s="23">
        <f t="shared" ref="G105:G109" si="7">SUM(E105:F105)</f>
        <v>0</v>
      </c>
    </row>
    <row r="106" spans="1:7" ht="30" customHeight="1" x14ac:dyDescent="0.15">
      <c r="A106" s="101"/>
      <c r="B106" s="95"/>
      <c r="C106" s="21" t="s">
        <v>106</v>
      </c>
      <c r="D106" s="21"/>
      <c r="E106" s="22"/>
      <c r="F106" s="22">
        <v>0</v>
      </c>
      <c r="G106" s="23">
        <f t="shared" si="7"/>
        <v>0</v>
      </c>
    </row>
    <row r="107" spans="1:7" ht="30" customHeight="1" x14ac:dyDescent="0.15">
      <c r="A107" s="101"/>
      <c r="B107" s="95"/>
      <c r="C107" s="21" t="s">
        <v>136</v>
      </c>
      <c r="D107" s="21"/>
      <c r="E107" s="22"/>
      <c r="F107" s="22">
        <v>84000000</v>
      </c>
      <c r="G107" s="23">
        <f t="shared" ref="G107" si="8">SUM(E107:F107)</f>
        <v>84000000</v>
      </c>
    </row>
    <row r="108" spans="1:7" ht="30" customHeight="1" x14ac:dyDescent="0.15">
      <c r="A108" s="101"/>
      <c r="B108" s="95"/>
      <c r="C108" s="21" t="s">
        <v>89</v>
      </c>
      <c r="D108" s="21"/>
      <c r="E108" s="22">
        <f>SUM(E109)</f>
        <v>1500000</v>
      </c>
      <c r="F108" s="22">
        <f>SUM(F109)</f>
        <v>2000000</v>
      </c>
      <c r="G108" s="23">
        <f t="shared" si="7"/>
        <v>3500000</v>
      </c>
    </row>
    <row r="109" spans="1:7" ht="30" customHeight="1" x14ac:dyDescent="0.15">
      <c r="A109" s="101"/>
      <c r="B109" s="95"/>
      <c r="C109" s="21" t="s">
        <v>90</v>
      </c>
      <c r="D109" s="21"/>
      <c r="E109" s="22">
        <v>1500000</v>
      </c>
      <c r="F109" s="22">
        <v>2000000</v>
      </c>
      <c r="G109" s="23">
        <f t="shared" si="7"/>
        <v>3500000</v>
      </c>
    </row>
    <row r="110" spans="1:7" ht="30" customHeight="1" x14ac:dyDescent="0.15">
      <c r="A110" s="101"/>
      <c r="B110" s="96"/>
      <c r="C110" s="30" t="s">
        <v>91</v>
      </c>
      <c r="D110" s="30"/>
      <c r="E110" s="24">
        <f>SUM(E103,E106,E107,E108)</f>
        <v>1500000</v>
      </c>
      <c r="F110" s="24">
        <f>SUM(F103,F106,F107,F108)</f>
        <v>86000000</v>
      </c>
      <c r="G110" s="25">
        <f>SUM(E110:F110)</f>
        <v>87500000</v>
      </c>
    </row>
    <row r="111" spans="1:7" ht="30" customHeight="1" x14ac:dyDescent="0.15">
      <c r="A111" s="101"/>
      <c r="B111" s="94" t="s">
        <v>119</v>
      </c>
      <c r="C111" s="18" t="s">
        <v>134</v>
      </c>
      <c r="D111" s="18"/>
      <c r="E111" s="19"/>
      <c r="F111" s="19">
        <v>3082440</v>
      </c>
      <c r="G111" s="20">
        <f>SUM(E111:F111)</f>
        <v>3082440</v>
      </c>
    </row>
    <row r="112" spans="1:7" ht="30" customHeight="1" x14ac:dyDescent="0.15">
      <c r="A112" s="101"/>
      <c r="B112" s="95"/>
      <c r="C112" s="32" t="s">
        <v>92</v>
      </c>
      <c r="D112" s="21"/>
      <c r="E112" s="22">
        <f>SUM(E113)</f>
        <v>300000</v>
      </c>
      <c r="F112" s="22">
        <f>SUM(F113)</f>
        <v>50000</v>
      </c>
      <c r="G112" s="23">
        <f>SUM(E112:F112)</f>
        <v>350000</v>
      </c>
    </row>
    <row r="113" spans="1:7" ht="30" customHeight="1" x14ac:dyDescent="0.15">
      <c r="A113" s="101"/>
      <c r="B113" s="95"/>
      <c r="C113" s="21" t="s">
        <v>93</v>
      </c>
      <c r="D113" s="21"/>
      <c r="E113" s="22">
        <v>300000</v>
      </c>
      <c r="F113" s="22">
        <v>50000</v>
      </c>
      <c r="G113" s="23">
        <f t="shared" ref="G113:G117" si="9">SUM(E113:F113)</f>
        <v>350000</v>
      </c>
    </row>
    <row r="114" spans="1:7" ht="30" customHeight="1" x14ac:dyDescent="0.15">
      <c r="A114" s="101"/>
      <c r="B114" s="95"/>
      <c r="C114" s="21" t="s">
        <v>94</v>
      </c>
      <c r="D114" s="21"/>
      <c r="E114" s="22"/>
      <c r="F114" s="22">
        <v>0</v>
      </c>
      <c r="G114" s="23">
        <f t="shared" si="9"/>
        <v>0</v>
      </c>
    </row>
    <row r="115" spans="1:7" ht="30" customHeight="1" x14ac:dyDescent="0.15">
      <c r="A115" s="101"/>
      <c r="B115" s="95"/>
      <c r="C115" s="21" t="s">
        <v>135</v>
      </c>
      <c r="D115" s="21"/>
      <c r="E115" s="22"/>
      <c r="F115" s="22">
        <v>64800000</v>
      </c>
      <c r="G115" s="23">
        <f t="shared" ref="G115" si="10">SUM(E115:F115)</f>
        <v>64800000</v>
      </c>
    </row>
    <row r="116" spans="1:7" ht="30" customHeight="1" x14ac:dyDescent="0.15">
      <c r="A116" s="101"/>
      <c r="B116" s="95"/>
      <c r="C116" s="21" t="s">
        <v>95</v>
      </c>
      <c r="D116" s="21"/>
      <c r="E116" s="22">
        <f>SUM(E117)</f>
        <v>1000000</v>
      </c>
      <c r="F116" s="22">
        <f>SUM(F117)</f>
        <v>1000000</v>
      </c>
      <c r="G116" s="23">
        <f t="shared" si="9"/>
        <v>2000000</v>
      </c>
    </row>
    <row r="117" spans="1:7" ht="30" customHeight="1" x14ac:dyDescent="0.15">
      <c r="A117" s="101"/>
      <c r="B117" s="95"/>
      <c r="C117" s="21" t="s">
        <v>96</v>
      </c>
      <c r="D117" s="21"/>
      <c r="E117" s="22">
        <v>1000000</v>
      </c>
      <c r="F117" s="22">
        <v>1000000</v>
      </c>
      <c r="G117" s="23">
        <f t="shared" si="9"/>
        <v>2000000</v>
      </c>
    </row>
    <row r="118" spans="1:7" ht="30" customHeight="1" x14ac:dyDescent="0.15">
      <c r="A118" s="101"/>
      <c r="B118" s="96"/>
      <c r="C118" s="30" t="s">
        <v>97</v>
      </c>
      <c r="D118" s="30"/>
      <c r="E118" s="24">
        <f>SUM(E111,E112,E114,E115,E116)</f>
        <v>1300000</v>
      </c>
      <c r="F118" s="24">
        <f>SUM(F111,F112,F114,F115,F116)</f>
        <v>68932440</v>
      </c>
      <c r="G118" s="25">
        <f>SUM(E118:F118)</f>
        <v>70232440</v>
      </c>
    </row>
    <row r="119" spans="1:7" ht="30" customHeight="1" x14ac:dyDescent="0.15">
      <c r="A119" s="102"/>
      <c r="B119" s="97" t="s">
        <v>98</v>
      </c>
      <c r="C119" s="98"/>
      <c r="D119" s="99"/>
      <c r="E119" s="24">
        <f>E110-E118</f>
        <v>200000</v>
      </c>
      <c r="F119" s="24">
        <f>F110-F118</f>
        <v>17067560</v>
      </c>
      <c r="G119" s="25">
        <f>SUM(E119:F119)</f>
        <v>17267560</v>
      </c>
    </row>
    <row r="120" spans="1:7" ht="48" customHeight="1" x14ac:dyDescent="0.15">
      <c r="A120" s="38"/>
      <c r="B120" s="39"/>
      <c r="C120" s="18" t="s">
        <v>99</v>
      </c>
      <c r="D120" s="18"/>
      <c r="E120" s="19"/>
      <c r="F120" s="19"/>
      <c r="G120" s="20">
        <f>SUM(E120:F120)</f>
        <v>0</v>
      </c>
    </row>
    <row r="121" spans="1:7" ht="30" customHeight="1" x14ac:dyDescent="0.15">
      <c r="A121" s="97" t="s">
        <v>100</v>
      </c>
      <c r="B121" s="98"/>
      <c r="C121" s="98"/>
      <c r="D121" s="99"/>
      <c r="E121" s="24">
        <f>E85+E102+E119-E120</f>
        <v>176000</v>
      </c>
      <c r="F121" s="24">
        <f>F85+F102+F119-F120</f>
        <v>403560</v>
      </c>
      <c r="G121" s="25">
        <f>SUM(E121:F121)</f>
        <v>579560</v>
      </c>
    </row>
    <row r="122" spans="1:7" ht="30" customHeight="1" x14ac:dyDescent="0.15">
      <c r="A122" s="40"/>
      <c r="B122" s="40"/>
      <c r="C122" s="40"/>
      <c r="D122" s="40"/>
      <c r="E122" s="21"/>
      <c r="F122" s="21"/>
      <c r="G122" s="41"/>
    </row>
    <row r="123" spans="1:7" ht="30" customHeight="1" x14ac:dyDescent="0.15">
      <c r="A123" s="97" t="s">
        <v>101</v>
      </c>
      <c r="B123" s="98"/>
      <c r="C123" s="98"/>
      <c r="D123" s="99"/>
      <c r="E123" s="24">
        <v>-704984</v>
      </c>
      <c r="F123" s="24"/>
      <c r="G123" s="25">
        <f>E123-F123</f>
        <v>-704984</v>
      </c>
    </row>
    <row r="124" spans="1:7" ht="30" customHeight="1" x14ac:dyDescent="0.15">
      <c r="A124" s="97" t="s">
        <v>102</v>
      </c>
      <c r="B124" s="98"/>
      <c r="C124" s="98"/>
      <c r="D124" s="99"/>
      <c r="E124" s="24">
        <f>E121+E123</f>
        <v>-528984</v>
      </c>
      <c r="F124" s="24">
        <f>F121+F123</f>
        <v>403560</v>
      </c>
      <c r="G124" s="25">
        <f>SUM(E124:F124)</f>
        <v>-125424</v>
      </c>
    </row>
  </sheetData>
  <mergeCells count="17">
    <mergeCell ref="B111:B118"/>
    <mergeCell ref="A1:G1"/>
    <mergeCell ref="A2:G2"/>
    <mergeCell ref="A5:A85"/>
    <mergeCell ref="B24:B84"/>
    <mergeCell ref="A124:D124"/>
    <mergeCell ref="A121:D121"/>
    <mergeCell ref="A123:D123"/>
    <mergeCell ref="A4:D4"/>
    <mergeCell ref="B5:B23"/>
    <mergeCell ref="C23:D23"/>
    <mergeCell ref="A86:A101"/>
    <mergeCell ref="B86:B92"/>
    <mergeCell ref="B93:B101"/>
    <mergeCell ref="A103:A119"/>
    <mergeCell ref="B103:B110"/>
    <mergeCell ref="B119:D11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4"/>
  <sheetViews>
    <sheetView topLeftCell="A25" zoomScaleNormal="100" workbookViewId="0">
      <selection activeCell="J36" sqref="J36"/>
    </sheetView>
  </sheetViews>
  <sheetFormatPr defaultColWidth="9" defaultRowHeight="30" customHeight="1" x14ac:dyDescent="0.15"/>
  <cols>
    <col min="1" max="2" width="4.625" style="1" customWidth="1"/>
    <col min="3" max="3" width="25.625" style="1" customWidth="1"/>
    <col min="4" max="4" width="9" style="1" customWidth="1"/>
    <col min="5" max="6" width="18.75" style="1" customWidth="1"/>
    <col min="7" max="7" width="18.75" style="2" customWidth="1"/>
    <col min="8" max="16384" width="9" style="1"/>
  </cols>
  <sheetData>
    <row r="1" spans="1:7" customFormat="1" ht="30" customHeight="1" x14ac:dyDescent="0.15">
      <c r="A1" s="91" t="s">
        <v>111</v>
      </c>
      <c r="B1" s="92"/>
      <c r="C1" s="92"/>
      <c r="D1" s="92"/>
      <c r="E1" s="92"/>
      <c r="F1" s="92"/>
      <c r="G1" s="92"/>
    </row>
    <row r="2" spans="1:7" customFormat="1" ht="17.25" customHeight="1" x14ac:dyDescent="0.15">
      <c r="A2" s="93" t="str">
        <f>全体!A2</f>
        <v>(自　令和4年4月1日　　至　令和5年3月31日)</v>
      </c>
      <c r="B2" s="93"/>
      <c r="C2" s="93"/>
      <c r="D2" s="93"/>
      <c r="E2" s="93"/>
      <c r="F2" s="93"/>
      <c r="G2" s="93"/>
    </row>
    <row r="3" spans="1:7" customFormat="1" ht="30" customHeight="1" x14ac:dyDescent="0.15">
      <c r="A3" t="s">
        <v>112</v>
      </c>
      <c r="C3" s="3"/>
      <c r="D3" s="3"/>
      <c r="E3" s="1"/>
      <c r="F3" s="1"/>
      <c r="G3" s="74" t="s">
        <v>138</v>
      </c>
    </row>
    <row r="4" spans="1:7" ht="30" customHeight="1" x14ac:dyDescent="0.15">
      <c r="A4" s="97" t="s">
        <v>105</v>
      </c>
      <c r="B4" s="98"/>
      <c r="C4" s="98"/>
      <c r="D4" s="99"/>
      <c r="E4" s="17" t="s">
        <v>131</v>
      </c>
      <c r="F4" s="17" t="s">
        <v>132</v>
      </c>
      <c r="G4" s="17" t="s">
        <v>133</v>
      </c>
    </row>
    <row r="5" spans="1:7" ht="30" customHeight="1" x14ac:dyDescent="0.15">
      <c r="A5" s="94" t="s">
        <v>104</v>
      </c>
      <c r="B5" s="94" t="s">
        <v>118</v>
      </c>
      <c r="C5" s="18" t="s">
        <v>0</v>
      </c>
      <c r="D5" s="18"/>
      <c r="E5" s="42">
        <f>SUM(E6,E7,E10,E11,E12)</f>
        <v>5620000</v>
      </c>
      <c r="F5" s="19">
        <f>SUM(F6,F7,F10,F11,F12)</f>
        <v>-320000</v>
      </c>
      <c r="G5" s="20">
        <f>SUM(E5:F5)</f>
        <v>5300000</v>
      </c>
    </row>
    <row r="6" spans="1:7" ht="30" customHeight="1" x14ac:dyDescent="0.15">
      <c r="A6" s="95"/>
      <c r="B6" s="95"/>
      <c r="C6" s="21" t="s">
        <v>1</v>
      </c>
      <c r="D6" s="21"/>
      <c r="E6" s="22"/>
      <c r="F6" s="22"/>
      <c r="G6" s="23">
        <f t="shared" ref="G6:G22" si="0">SUM(E6:F6)</f>
        <v>0</v>
      </c>
    </row>
    <row r="7" spans="1:7" ht="30" customHeight="1" x14ac:dyDescent="0.15">
      <c r="A7" s="95"/>
      <c r="B7" s="95"/>
      <c r="C7" s="21" t="s">
        <v>2</v>
      </c>
      <c r="D7" s="21"/>
      <c r="E7" s="22">
        <f>SUM(E8,E9)</f>
        <v>0</v>
      </c>
      <c r="F7" s="22">
        <f>SUM(F8,F9)</f>
        <v>0</v>
      </c>
      <c r="G7" s="23">
        <f t="shared" si="0"/>
        <v>0</v>
      </c>
    </row>
    <row r="8" spans="1:7" ht="30" customHeight="1" x14ac:dyDescent="0.15">
      <c r="A8" s="95"/>
      <c r="B8" s="95"/>
      <c r="C8" s="21" t="s">
        <v>3</v>
      </c>
      <c r="D8" s="21"/>
      <c r="E8" s="22"/>
      <c r="F8" s="22"/>
      <c r="G8" s="23">
        <f t="shared" si="0"/>
        <v>0</v>
      </c>
    </row>
    <row r="9" spans="1:7" ht="30" customHeight="1" x14ac:dyDescent="0.15">
      <c r="A9" s="95"/>
      <c r="B9" s="95"/>
      <c r="C9" s="21" t="s">
        <v>4</v>
      </c>
      <c r="D9" s="21"/>
      <c r="E9" s="22"/>
      <c r="F9" s="22"/>
      <c r="G9" s="23">
        <f t="shared" si="0"/>
        <v>0</v>
      </c>
    </row>
    <row r="10" spans="1:7" ht="30" customHeight="1" x14ac:dyDescent="0.15">
      <c r="A10" s="95"/>
      <c r="B10" s="95"/>
      <c r="C10" s="21" t="s">
        <v>5</v>
      </c>
      <c r="D10" s="21"/>
      <c r="E10" s="22">
        <v>5200000</v>
      </c>
      <c r="F10" s="22">
        <v>60000</v>
      </c>
      <c r="G10" s="23">
        <f t="shared" si="0"/>
        <v>5260000</v>
      </c>
    </row>
    <row r="11" spans="1:7" ht="30" customHeight="1" x14ac:dyDescent="0.15">
      <c r="A11" s="95"/>
      <c r="B11" s="95"/>
      <c r="C11" s="21" t="s">
        <v>6</v>
      </c>
      <c r="D11" s="21"/>
      <c r="E11" s="22">
        <v>380000</v>
      </c>
      <c r="F11" s="22">
        <v>-380000</v>
      </c>
      <c r="G11" s="23">
        <f t="shared" si="0"/>
        <v>0</v>
      </c>
    </row>
    <row r="12" spans="1:7" ht="30" customHeight="1" x14ac:dyDescent="0.15">
      <c r="A12" s="95"/>
      <c r="B12" s="95"/>
      <c r="C12" s="21" t="s">
        <v>7</v>
      </c>
      <c r="D12" s="21"/>
      <c r="E12" s="22">
        <v>40000</v>
      </c>
      <c r="F12" s="22">
        <v>0</v>
      </c>
      <c r="G12" s="23">
        <f t="shared" si="0"/>
        <v>40000</v>
      </c>
    </row>
    <row r="13" spans="1:7" ht="30" customHeight="1" x14ac:dyDescent="0.15">
      <c r="A13" s="95"/>
      <c r="B13" s="95"/>
      <c r="C13" s="21" t="s">
        <v>8</v>
      </c>
      <c r="D13" s="21"/>
      <c r="E13" s="43">
        <f>SUM(E14)</f>
        <v>0</v>
      </c>
      <c r="F13" s="22">
        <f>SUM(F14)</f>
        <v>0</v>
      </c>
      <c r="G13" s="23">
        <f t="shared" si="0"/>
        <v>0</v>
      </c>
    </row>
    <row r="14" spans="1:7" ht="30" customHeight="1" x14ac:dyDescent="0.15">
      <c r="A14" s="95"/>
      <c r="B14" s="95"/>
      <c r="C14" s="21" t="s">
        <v>9</v>
      </c>
      <c r="D14" s="21"/>
      <c r="E14" s="22"/>
      <c r="F14" s="22"/>
      <c r="G14" s="23">
        <f t="shared" si="0"/>
        <v>0</v>
      </c>
    </row>
    <row r="15" spans="1:7" ht="30" customHeight="1" x14ac:dyDescent="0.15">
      <c r="A15" s="95"/>
      <c r="B15" s="95"/>
      <c r="C15" s="21" t="s">
        <v>10</v>
      </c>
      <c r="D15" s="21"/>
      <c r="E15" s="43">
        <f>SUM(E16)</f>
        <v>0</v>
      </c>
      <c r="F15" s="22">
        <f>SUM(F16)</f>
        <v>0</v>
      </c>
      <c r="G15" s="23">
        <f t="shared" si="0"/>
        <v>0</v>
      </c>
    </row>
    <row r="16" spans="1:7" ht="30" customHeight="1" x14ac:dyDescent="0.15">
      <c r="A16" s="95"/>
      <c r="B16" s="95"/>
      <c r="C16" s="21" t="s">
        <v>7</v>
      </c>
      <c r="D16" s="21"/>
      <c r="E16" s="22"/>
      <c r="F16" s="22"/>
      <c r="G16" s="23">
        <f t="shared" si="0"/>
        <v>0</v>
      </c>
    </row>
    <row r="17" spans="1:7" ht="30" customHeight="1" x14ac:dyDescent="0.15">
      <c r="A17" s="95"/>
      <c r="B17" s="95"/>
      <c r="C17" s="21" t="s">
        <v>11</v>
      </c>
      <c r="D17" s="21"/>
      <c r="E17" s="43">
        <v>0</v>
      </c>
      <c r="F17" s="22">
        <v>0</v>
      </c>
      <c r="G17" s="23">
        <f t="shared" si="0"/>
        <v>0</v>
      </c>
    </row>
    <row r="18" spans="1:7" ht="30" customHeight="1" x14ac:dyDescent="0.15">
      <c r="A18" s="95"/>
      <c r="B18" s="95"/>
      <c r="C18" s="21" t="s">
        <v>109</v>
      </c>
      <c r="D18" s="21"/>
      <c r="E18" s="43">
        <v>0</v>
      </c>
      <c r="F18" s="22"/>
      <c r="G18" s="23">
        <f t="shared" si="0"/>
        <v>0</v>
      </c>
    </row>
    <row r="19" spans="1:7" ht="30" customHeight="1" x14ac:dyDescent="0.15">
      <c r="A19" s="95"/>
      <c r="B19" s="95"/>
      <c r="C19" s="21" t="s">
        <v>12</v>
      </c>
      <c r="D19" s="21"/>
      <c r="E19" s="43"/>
      <c r="F19" s="22">
        <v>0</v>
      </c>
      <c r="G19" s="23">
        <f t="shared" si="0"/>
        <v>0</v>
      </c>
    </row>
    <row r="20" spans="1:7" ht="30" customHeight="1" x14ac:dyDescent="0.15">
      <c r="A20" s="95"/>
      <c r="B20" s="95"/>
      <c r="C20" s="21" t="s">
        <v>13</v>
      </c>
      <c r="D20" s="21"/>
      <c r="E20" s="43">
        <f>SUM(E21:E22)</f>
        <v>80000</v>
      </c>
      <c r="F20" s="22">
        <f>SUM(F22)</f>
        <v>0</v>
      </c>
      <c r="G20" s="23">
        <f t="shared" si="0"/>
        <v>80000</v>
      </c>
    </row>
    <row r="21" spans="1:7" ht="30" customHeight="1" x14ac:dyDescent="0.15">
      <c r="A21" s="95"/>
      <c r="B21" s="95"/>
      <c r="C21" s="21" t="s">
        <v>125</v>
      </c>
      <c r="D21" s="21"/>
      <c r="E21" s="72">
        <v>80000</v>
      </c>
      <c r="F21" s="22"/>
      <c r="G21" s="23">
        <f t="shared" si="0"/>
        <v>80000</v>
      </c>
    </row>
    <row r="22" spans="1:7" ht="30" customHeight="1" x14ac:dyDescent="0.15">
      <c r="A22" s="95"/>
      <c r="B22" s="95"/>
      <c r="C22" s="21" t="s">
        <v>14</v>
      </c>
      <c r="D22" s="21"/>
      <c r="E22" s="22"/>
      <c r="F22" s="22"/>
      <c r="G22" s="37">
        <f t="shared" si="0"/>
        <v>0</v>
      </c>
    </row>
    <row r="23" spans="1:7" ht="30" customHeight="1" x14ac:dyDescent="0.15">
      <c r="A23" s="95"/>
      <c r="B23" s="96"/>
      <c r="C23" s="97" t="s">
        <v>103</v>
      </c>
      <c r="D23" s="99"/>
      <c r="E23" s="24">
        <f>SUM(E5,,E13,E15,E17,E18,E19,E20)</f>
        <v>5700000</v>
      </c>
      <c r="F23" s="24">
        <f>SUM(F5,,F13,F15,F17,F19,F20)</f>
        <v>-320000</v>
      </c>
      <c r="G23" s="25">
        <f>SUM(E23:F23)</f>
        <v>5380000</v>
      </c>
    </row>
    <row r="24" spans="1:7" ht="30" customHeight="1" x14ac:dyDescent="0.15">
      <c r="A24" s="95"/>
      <c r="B24" s="94" t="s">
        <v>119</v>
      </c>
      <c r="C24" s="26" t="s">
        <v>15</v>
      </c>
      <c r="D24" s="27"/>
      <c r="E24" s="28">
        <f>SUM(E25:E32)</f>
        <v>3825000</v>
      </c>
      <c r="F24" s="28">
        <f>SUM(F25:F32)</f>
        <v>-5000</v>
      </c>
      <c r="G24" s="70">
        <f>SUM(E24:F24)</f>
        <v>3820000</v>
      </c>
    </row>
    <row r="25" spans="1:7" s="58" customFormat="1" ht="30" customHeight="1" x14ac:dyDescent="0.15">
      <c r="A25" s="95"/>
      <c r="B25" s="95"/>
      <c r="C25" s="55" t="s">
        <v>107</v>
      </c>
      <c r="D25" s="56"/>
      <c r="E25" s="45"/>
      <c r="F25" s="45"/>
      <c r="G25" s="23">
        <f>SUM(E25:F25)</f>
        <v>0</v>
      </c>
    </row>
    <row r="26" spans="1:7" ht="30" customHeight="1" x14ac:dyDescent="0.15">
      <c r="A26" s="95"/>
      <c r="B26" s="95"/>
      <c r="C26" s="32" t="s">
        <v>17</v>
      </c>
      <c r="D26" s="21"/>
      <c r="E26" s="22">
        <v>3400000</v>
      </c>
      <c r="F26" s="22"/>
      <c r="G26" s="23">
        <f t="shared" ref="G26:G56" si="1">SUM(E26:F26)</f>
        <v>3400000</v>
      </c>
    </row>
    <row r="27" spans="1:7" ht="30" customHeight="1" x14ac:dyDescent="0.15">
      <c r="A27" s="95"/>
      <c r="B27" s="95"/>
      <c r="C27" s="32" t="s">
        <v>18</v>
      </c>
      <c r="D27" s="21"/>
      <c r="E27" s="22">
        <v>170000</v>
      </c>
      <c r="F27" s="22">
        <v>-5000</v>
      </c>
      <c r="G27" s="23">
        <f t="shared" si="1"/>
        <v>165000</v>
      </c>
    </row>
    <row r="28" spans="1:7" ht="30" customHeight="1" x14ac:dyDescent="0.15">
      <c r="A28" s="95"/>
      <c r="B28" s="95"/>
      <c r="C28" s="32" t="s">
        <v>19</v>
      </c>
      <c r="D28" s="21"/>
      <c r="E28" s="22">
        <v>75000</v>
      </c>
      <c r="F28" s="22"/>
      <c r="G28" s="23">
        <f t="shared" si="1"/>
        <v>75000</v>
      </c>
    </row>
    <row r="29" spans="1:7" ht="30" customHeight="1" x14ac:dyDescent="0.15">
      <c r="A29" s="95"/>
      <c r="B29" s="95"/>
      <c r="C29" s="32" t="s">
        <v>20</v>
      </c>
      <c r="D29" s="21"/>
      <c r="E29" s="22"/>
      <c r="F29" s="22"/>
      <c r="G29" s="23">
        <f t="shared" si="1"/>
        <v>0</v>
      </c>
    </row>
    <row r="30" spans="1:7" ht="30" customHeight="1" x14ac:dyDescent="0.15">
      <c r="A30" s="95"/>
      <c r="B30" s="95"/>
      <c r="C30" s="32" t="s">
        <v>21</v>
      </c>
      <c r="D30" s="21"/>
      <c r="E30" s="22"/>
      <c r="F30" s="22"/>
      <c r="G30" s="23">
        <f t="shared" si="1"/>
        <v>0</v>
      </c>
    </row>
    <row r="31" spans="1:7" ht="30" customHeight="1" x14ac:dyDescent="0.15">
      <c r="A31" s="95"/>
      <c r="B31" s="95"/>
      <c r="C31" s="32" t="s">
        <v>22</v>
      </c>
      <c r="D31" s="21"/>
      <c r="E31" s="22"/>
      <c r="F31" s="22"/>
      <c r="G31" s="23">
        <f t="shared" si="1"/>
        <v>0</v>
      </c>
    </row>
    <row r="32" spans="1:7" ht="30" customHeight="1" x14ac:dyDescent="0.15">
      <c r="A32" s="95"/>
      <c r="B32" s="95"/>
      <c r="C32" s="32" t="s">
        <v>23</v>
      </c>
      <c r="D32" s="21"/>
      <c r="E32" s="22">
        <v>180000</v>
      </c>
      <c r="F32" s="22"/>
      <c r="G32" s="23">
        <f t="shared" si="1"/>
        <v>180000</v>
      </c>
    </row>
    <row r="33" spans="1:7" ht="30" customHeight="1" x14ac:dyDescent="0.15">
      <c r="A33" s="95"/>
      <c r="B33" s="95"/>
      <c r="C33" s="59" t="s">
        <v>24</v>
      </c>
      <c r="D33" s="60"/>
      <c r="E33" s="61">
        <f>SUM(E34:E56)</f>
        <v>0</v>
      </c>
      <c r="F33" s="61">
        <f>SUM(F34:F56)</f>
        <v>0</v>
      </c>
      <c r="G33" s="81">
        <f t="shared" si="1"/>
        <v>0</v>
      </c>
    </row>
    <row r="34" spans="1:7" ht="30" customHeight="1" x14ac:dyDescent="0.15">
      <c r="A34" s="95"/>
      <c r="B34" s="95"/>
      <c r="C34" s="32" t="s">
        <v>25</v>
      </c>
      <c r="D34" s="21"/>
      <c r="E34" s="22"/>
      <c r="F34" s="22"/>
      <c r="G34" s="23">
        <f t="shared" si="1"/>
        <v>0</v>
      </c>
    </row>
    <row r="35" spans="1:7" ht="30" customHeight="1" x14ac:dyDescent="0.15">
      <c r="A35" s="95"/>
      <c r="B35" s="95"/>
      <c r="C35" s="32" t="s">
        <v>26</v>
      </c>
      <c r="D35" s="21"/>
      <c r="E35" s="22"/>
      <c r="F35" s="22"/>
      <c r="G35" s="23">
        <f t="shared" si="1"/>
        <v>0</v>
      </c>
    </row>
    <row r="36" spans="1:7" ht="30" customHeight="1" x14ac:dyDescent="0.15">
      <c r="A36" s="95"/>
      <c r="B36" s="95"/>
      <c r="C36" s="32" t="s">
        <v>27</v>
      </c>
      <c r="D36" s="21"/>
      <c r="E36" s="22"/>
      <c r="F36" s="22"/>
      <c r="G36" s="23">
        <f t="shared" si="1"/>
        <v>0</v>
      </c>
    </row>
    <row r="37" spans="1:7" ht="30" customHeight="1" x14ac:dyDescent="0.15">
      <c r="A37" s="95"/>
      <c r="B37" s="95"/>
      <c r="C37" s="32" t="s">
        <v>28</v>
      </c>
      <c r="D37" s="21"/>
      <c r="E37" s="22"/>
      <c r="F37" s="22"/>
      <c r="G37" s="23">
        <f t="shared" si="1"/>
        <v>0</v>
      </c>
    </row>
    <row r="38" spans="1:7" ht="30" customHeight="1" x14ac:dyDescent="0.15">
      <c r="A38" s="95"/>
      <c r="B38" s="95"/>
      <c r="C38" s="32" t="s">
        <v>29</v>
      </c>
      <c r="D38" s="21"/>
      <c r="E38" s="22"/>
      <c r="F38" s="22"/>
      <c r="G38" s="23">
        <f t="shared" si="1"/>
        <v>0</v>
      </c>
    </row>
    <row r="39" spans="1:7" ht="30" customHeight="1" x14ac:dyDescent="0.15">
      <c r="A39" s="95"/>
      <c r="B39" s="95"/>
      <c r="C39" s="32" t="s">
        <v>30</v>
      </c>
      <c r="D39" s="21"/>
      <c r="E39" s="22"/>
      <c r="F39" s="22"/>
      <c r="G39" s="23">
        <f t="shared" si="1"/>
        <v>0</v>
      </c>
    </row>
    <row r="40" spans="1:7" ht="30" customHeight="1" x14ac:dyDescent="0.15">
      <c r="A40" s="95"/>
      <c r="B40" s="95"/>
      <c r="C40" s="32" t="s">
        <v>31</v>
      </c>
      <c r="D40" s="21"/>
      <c r="E40" s="22"/>
      <c r="F40" s="22"/>
      <c r="G40" s="23">
        <f t="shared" si="1"/>
        <v>0</v>
      </c>
    </row>
    <row r="41" spans="1:7" ht="30" customHeight="1" x14ac:dyDescent="0.15">
      <c r="A41" s="95"/>
      <c r="B41" s="95"/>
      <c r="C41" s="32" t="s">
        <v>32</v>
      </c>
      <c r="D41" s="21"/>
      <c r="E41" s="22"/>
      <c r="F41" s="22"/>
      <c r="G41" s="23">
        <f t="shared" si="1"/>
        <v>0</v>
      </c>
    </row>
    <row r="42" spans="1:7" ht="30" customHeight="1" x14ac:dyDescent="0.15">
      <c r="A42" s="95"/>
      <c r="B42" s="95"/>
      <c r="C42" s="32" t="s">
        <v>33</v>
      </c>
      <c r="D42" s="21"/>
      <c r="E42" s="22"/>
      <c r="F42" s="22"/>
      <c r="G42" s="23">
        <f t="shared" si="1"/>
        <v>0</v>
      </c>
    </row>
    <row r="43" spans="1:7" ht="30" customHeight="1" x14ac:dyDescent="0.15">
      <c r="A43" s="95"/>
      <c r="B43" s="95"/>
      <c r="C43" s="32" t="s">
        <v>34</v>
      </c>
      <c r="D43" s="21"/>
      <c r="E43" s="22"/>
      <c r="F43" s="22"/>
      <c r="G43" s="23">
        <f t="shared" si="1"/>
        <v>0</v>
      </c>
    </row>
    <row r="44" spans="1:7" ht="30" customHeight="1" x14ac:dyDescent="0.15">
      <c r="A44" s="95"/>
      <c r="B44" s="95"/>
      <c r="C44" s="32" t="s">
        <v>35</v>
      </c>
      <c r="D44" s="21"/>
      <c r="E44" s="22"/>
      <c r="F44" s="22"/>
      <c r="G44" s="23">
        <f t="shared" si="1"/>
        <v>0</v>
      </c>
    </row>
    <row r="45" spans="1:7" ht="30" customHeight="1" x14ac:dyDescent="0.15">
      <c r="A45" s="95"/>
      <c r="B45" s="95"/>
      <c r="C45" s="32" t="s">
        <v>36</v>
      </c>
      <c r="D45" s="21"/>
      <c r="E45" s="22"/>
      <c r="F45" s="22"/>
      <c r="G45" s="23">
        <f t="shared" si="1"/>
        <v>0</v>
      </c>
    </row>
    <row r="46" spans="1:7" ht="30" customHeight="1" x14ac:dyDescent="0.15">
      <c r="A46" s="95"/>
      <c r="B46" s="95"/>
      <c r="C46" s="32" t="s">
        <v>37</v>
      </c>
      <c r="D46" s="21"/>
      <c r="E46" s="22"/>
      <c r="F46" s="22"/>
      <c r="G46" s="23">
        <f t="shared" si="1"/>
        <v>0</v>
      </c>
    </row>
    <row r="47" spans="1:7" ht="30" customHeight="1" x14ac:dyDescent="0.15">
      <c r="A47" s="95"/>
      <c r="B47" s="95"/>
      <c r="C47" s="32" t="s">
        <v>38</v>
      </c>
      <c r="D47" s="21"/>
      <c r="E47" s="22"/>
      <c r="F47" s="22"/>
      <c r="G47" s="23">
        <f t="shared" si="1"/>
        <v>0</v>
      </c>
    </row>
    <row r="48" spans="1:7" ht="30" customHeight="1" x14ac:dyDescent="0.15">
      <c r="A48" s="95"/>
      <c r="B48" s="95"/>
      <c r="C48" s="32" t="s">
        <v>39</v>
      </c>
      <c r="D48" s="21"/>
      <c r="E48" s="22"/>
      <c r="F48" s="22"/>
      <c r="G48" s="23">
        <f t="shared" si="1"/>
        <v>0</v>
      </c>
    </row>
    <row r="49" spans="1:7" ht="30" customHeight="1" x14ac:dyDescent="0.15">
      <c r="A49" s="95"/>
      <c r="B49" s="95"/>
      <c r="C49" s="32" t="s">
        <v>40</v>
      </c>
      <c r="D49" s="21"/>
      <c r="E49" s="22"/>
      <c r="F49" s="22"/>
      <c r="G49" s="23">
        <f t="shared" si="1"/>
        <v>0</v>
      </c>
    </row>
    <row r="50" spans="1:7" ht="30" customHeight="1" x14ac:dyDescent="0.15">
      <c r="A50" s="95"/>
      <c r="B50" s="95"/>
      <c r="C50" s="32" t="s">
        <v>41</v>
      </c>
      <c r="D50" s="21"/>
      <c r="E50" s="22"/>
      <c r="F50" s="22"/>
      <c r="G50" s="23">
        <f t="shared" si="1"/>
        <v>0</v>
      </c>
    </row>
    <row r="51" spans="1:7" ht="30" customHeight="1" x14ac:dyDescent="0.15">
      <c r="A51" s="95"/>
      <c r="B51" s="95"/>
      <c r="C51" s="32" t="s">
        <v>42</v>
      </c>
      <c r="D51" s="21"/>
      <c r="E51" s="22"/>
      <c r="F51" s="22"/>
      <c r="G51" s="23">
        <f t="shared" si="1"/>
        <v>0</v>
      </c>
    </row>
    <row r="52" spans="1:7" ht="30" customHeight="1" x14ac:dyDescent="0.15">
      <c r="A52" s="95"/>
      <c r="B52" s="95"/>
      <c r="C52" s="32" t="s">
        <v>43</v>
      </c>
      <c r="D52" s="21"/>
      <c r="E52" s="22"/>
      <c r="F52" s="22"/>
      <c r="G52" s="23">
        <f t="shared" si="1"/>
        <v>0</v>
      </c>
    </row>
    <row r="53" spans="1:7" ht="30" customHeight="1" x14ac:dyDescent="0.15">
      <c r="A53" s="95"/>
      <c r="B53" s="95"/>
      <c r="C53" s="32" t="s">
        <v>44</v>
      </c>
      <c r="D53" s="21"/>
      <c r="E53" s="22"/>
      <c r="F53" s="22"/>
      <c r="G53" s="23">
        <f t="shared" si="1"/>
        <v>0</v>
      </c>
    </row>
    <row r="54" spans="1:7" ht="30" customHeight="1" x14ac:dyDescent="0.15">
      <c r="A54" s="95"/>
      <c r="B54" s="95"/>
      <c r="C54" s="32" t="s">
        <v>45</v>
      </c>
      <c r="D54" s="21"/>
      <c r="E54" s="22"/>
      <c r="F54" s="22"/>
      <c r="G54" s="23">
        <f t="shared" si="1"/>
        <v>0</v>
      </c>
    </row>
    <row r="55" spans="1:7" ht="30" customHeight="1" x14ac:dyDescent="0.15">
      <c r="A55" s="95"/>
      <c r="B55" s="95"/>
      <c r="C55" s="32" t="s">
        <v>46</v>
      </c>
      <c r="D55" s="21"/>
      <c r="E55" s="22"/>
      <c r="F55" s="22"/>
      <c r="G55" s="23">
        <f t="shared" si="1"/>
        <v>0</v>
      </c>
    </row>
    <row r="56" spans="1:7" ht="30" customHeight="1" x14ac:dyDescent="0.15">
      <c r="A56" s="95"/>
      <c r="B56" s="95"/>
      <c r="C56" s="44" t="s">
        <v>47</v>
      </c>
      <c r="D56" s="35"/>
      <c r="E56" s="36"/>
      <c r="F56" s="36"/>
      <c r="G56" s="23">
        <f t="shared" si="1"/>
        <v>0</v>
      </c>
    </row>
    <row r="57" spans="1:7" ht="30" customHeight="1" x14ac:dyDescent="0.15">
      <c r="A57" s="95"/>
      <c r="B57" s="95"/>
      <c r="C57" s="77" t="s">
        <v>48</v>
      </c>
      <c r="D57" s="78"/>
      <c r="E57" s="79">
        <f>SUM(E58:E80)</f>
        <v>927000</v>
      </c>
      <c r="F57" s="79">
        <f>SUM(F58:F80)</f>
        <v>-18000</v>
      </c>
      <c r="G57" s="80">
        <f>SUM(E57:F57)</f>
        <v>909000</v>
      </c>
    </row>
    <row r="58" spans="1:7" ht="30" customHeight="1" x14ac:dyDescent="0.15">
      <c r="A58" s="95"/>
      <c r="B58" s="95"/>
      <c r="C58" s="32" t="s">
        <v>49</v>
      </c>
      <c r="D58" s="21"/>
      <c r="E58" s="22">
        <v>10000</v>
      </c>
      <c r="F58" s="22"/>
      <c r="G58" s="23">
        <f>SUM(E58:F58)</f>
        <v>10000</v>
      </c>
    </row>
    <row r="59" spans="1:7" ht="30" customHeight="1" x14ac:dyDescent="0.15">
      <c r="A59" s="95"/>
      <c r="B59" s="95"/>
      <c r="C59" s="32" t="s">
        <v>50</v>
      </c>
      <c r="D59" s="21"/>
      <c r="E59" s="22"/>
      <c r="F59" s="22"/>
      <c r="G59" s="23">
        <f t="shared" ref="G59:G83" si="2">SUM(E59:F59)</f>
        <v>0</v>
      </c>
    </row>
    <row r="60" spans="1:7" ht="30" customHeight="1" x14ac:dyDescent="0.15">
      <c r="A60" s="95"/>
      <c r="B60" s="95"/>
      <c r="C60" s="32" t="s">
        <v>51</v>
      </c>
      <c r="D60" s="21"/>
      <c r="E60" s="22"/>
      <c r="F60" s="22"/>
      <c r="G60" s="23">
        <f t="shared" si="2"/>
        <v>0</v>
      </c>
    </row>
    <row r="61" spans="1:7" ht="30" customHeight="1" x14ac:dyDescent="0.15">
      <c r="A61" s="95"/>
      <c r="B61" s="95"/>
      <c r="C61" s="32" t="s">
        <v>52</v>
      </c>
      <c r="D61" s="21"/>
      <c r="E61" s="22"/>
      <c r="F61" s="22"/>
      <c r="G61" s="23">
        <f t="shared" si="2"/>
        <v>0</v>
      </c>
    </row>
    <row r="62" spans="1:7" ht="30" customHeight="1" x14ac:dyDescent="0.15">
      <c r="A62" s="95"/>
      <c r="B62" s="95"/>
      <c r="C62" s="32" t="s">
        <v>53</v>
      </c>
      <c r="D62" s="21"/>
      <c r="E62" s="22"/>
      <c r="F62" s="22"/>
      <c r="G62" s="23">
        <f t="shared" si="2"/>
        <v>0</v>
      </c>
    </row>
    <row r="63" spans="1:7" ht="30" customHeight="1" x14ac:dyDescent="0.15">
      <c r="A63" s="95"/>
      <c r="B63" s="95"/>
      <c r="C63" s="32" t="s">
        <v>54</v>
      </c>
      <c r="D63" s="21"/>
      <c r="E63" s="22"/>
      <c r="F63" s="22">
        <v>7000</v>
      </c>
      <c r="G63" s="23">
        <f t="shared" si="2"/>
        <v>7000</v>
      </c>
    </row>
    <row r="64" spans="1:7" ht="30" customHeight="1" x14ac:dyDescent="0.15">
      <c r="A64" s="95"/>
      <c r="B64" s="95"/>
      <c r="C64" s="32" t="s">
        <v>36</v>
      </c>
      <c r="D64" s="21"/>
      <c r="E64" s="22">
        <v>7000</v>
      </c>
      <c r="F64" s="22"/>
      <c r="G64" s="23">
        <f t="shared" si="2"/>
        <v>7000</v>
      </c>
    </row>
    <row r="65" spans="1:7" ht="30" customHeight="1" x14ac:dyDescent="0.15">
      <c r="A65" s="95"/>
      <c r="B65" s="95"/>
      <c r="C65" s="32" t="s">
        <v>37</v>
      </c>
      <c r="D65" s="21"/>
      <c r="E65" s="22">
        <v>40000</v>
      </c>
      <c r="F65" s="22">
        <v>-20000</v>
      </c>
      <c r="G65" s="23">
        <f t="shared" si="2"/>
        <v>20000</v>
      </c>
    </row>
    <row r="66" spans="1:7" ht="30" customHeight="1" x14ac:dyDescent="0.15">
      <c r="A66" s="95"/>
      <c r="B66" s="95"/>
      <c r="C66" s="32" t="s">
        <v>55</v>
      </c>
      <c r="D66" s="21"/>
      <c r="E66" s="22"/>
      <c r="F66" s="22"/>
      <c r="G66" s="23">
        <f t="shared" si="2"/>
        <v>0</v>
      </c>
    </row>
    <row r="67" spans="1:7" ht="30" customHeight="1" x14ac:dyDescent="0.15">
      <c r="A67" s="95"/>
      <c r="B67" s="95"/>
      <c r="C67" s="32" t="s">
        <v>56</v>
      </c>
      <c r="D67" s="21"/>
      <c r="E67" s="22">
        <v>70000</v>
      </c>
      <c r="F67" s="22">
        <v>8000</v>
      </c>
      <c r="G67" s="23">
        <f t="shared" si="2"/>
        <v>78000</v>
      </c>
    </row>
    <row r="68" spans="1:7" ht="30" customHeight="1" x14ac:dyDescent="0.15">
      <c r="A68" s="95"/>
      <c r="B68" s="95"/>
      <c r="C68" s="32" t="s">
        <v>57</v>
      </c>
      <c r="D68" s="21"/>
      <c r="E68" s="22"/>
      <c r="F68" s="22"/>
      <c r="G68" s="23">
        <f t="shared" si="2"/>
        <v>0</v>
      </c>
    </row>
    <row r="69" spans="1:7" ht="30" customHeight="1" x14ac:dyDescent="0.15">
      <c r="A69" s="95"/>
      <c r="B69" s="95"/>
      <c r="C69" s="32" t="s">
        <v>58</v>
      </c>
      <c r="D69" s="21"/>
      <c r="E69" s="22"/>
      <c r="F69" s="22"/>
      <c r="G69" s="23">
        <f t="shared" si="2"/>
        <v>0</v>
      </c>
    </row>
    <row r="70" spans="1:7" ht="30" customHeight="1" x14ac:dyDescent="0.15">
      <c r="A70" s="95"/>
      <c r="B70" s="95"/>
      <c r="C70" s="32" t="s">
        <v>59</v>
      </c>
      <c r="D70" s="21"/>
      <c r="E70" s="22"/>
      <c r="F70" s="22"/>
      <c r="G70" s="23">
        <f t="shared" si="2"/>
        <v>0</v>
      </c>
    </row>
    <row r="71" spans="1:7" ht="30" customHeight="1" x14ac:dyDescent="0.15">
      <c r="A71" s="95"/>
      <c r="B71" s="95"/>
      <c r="C71" s="32" t="s">
        <v>60</v>
      </c>
      <c r="D71" s="21"/>
      <c r="E71" s="22"/>
      <c r="F71" s="22"/>
      <c r="G71" s="23">
        <f t="shared" si="2"/>
        <v>0</v>
      </c>
    </row>
    <row r="72" spans="1:7" ht="30" customHeight="1" x14ac:dyDescent="0.15">
      <c r="A72" s="95"/>
      <c r="B72" s="95"/>
      <c r="C72" s="32" t="s">
        <v>39</v>
      </c>
      <c r="D72" s="21"/>
      <c r="E72" s="22"/>
      <c r="F72" s="22"/>
      <c r="G72" s="23">
        <f t="shared" si="2"/>
        <v>0</v>
      </c>
    </row>
    <row r="73" spans="1:7" ht="30" customHeight="1" x14ac:dyDescent="0.15">
      <c r="A73" s="95"/>
      <c r="B73" s="95"/>
      <c r="C73" s="32" t="s">
        <v>40</v>
      </c>
      <c r="D73" s="21"/>
      <c r="E73" s="22">
        <v>720000</v>
      </c>
      <c r="F73" s="22">
        <v>12000</v>
      </c>
      <c r="G73" s="23">
        <f t="shared" si="2"/>
        <v>732000</v>
      </c>
    </row>
    <row r="74" spans="1:7" ht="30" customHeight="1" x14ac:dyDescent="0.15">
      <c r="A74" s="95"/>
      <c r="B74" s="95"/>
      <c r="C74" s="32" t="s">
        <v>61</v>
      </c>
      <c r="D74" s="21"/>
      <c r="E74" s="22"/>
      <c r="F74" s="22"/>
      <c r="G74" s="23">
        <f t="shared" si="2"/>
        <v>0</v>
      </c>
    </row>
    <row r="75" spans="1:7" ht="30" customHeight="1" x14ac:dyDescent="0.15">
      <c r="A75" s="95"/>
      <c r="B75" s="95"/>
      <c r="C75" s="32" t="s">
        <v>62</v>
      </c>
      <c r="D75" s="21"/>
      <c r="E75" s="22">
        <v>35000</v>
      </c>
      <c r="F75" s="22">
        <v>-35000</v>
      </c>
      <c r="G75" s="23">
        <f t="shared" si="2"/>
        <v>0</v>
      </c>
    </row>
    <row r="76" spans="1:7" ht="30" customHeight="1" x14ac:dyDescent="0.15">
      <c r="A76" s="95"/>
      <c r="B76" s="95"/>
      <c r="C76" s="32" t="s">
        <v>63</v>
      </c>
      <c r="D76" s="21"/>
      <c r="E76" s="22"/>
      <c r="F76" s="22"/>
      <c r="G76" s="23">
        <f t="shared" si="2"/>
        <v>0</v>
      </c>
    </row>
    <row r="77" spans="1:7" ht="30" customHeight="1" x14ac:dyDescent="0.15">
      <c r="A77" s="95"/>
      <c r="B77" s="95"/>
      <c r="C77" s="32" t="s">
        <v>64</v>
      </c>
      <c r="D77" s="21"/>
      <c r="E77" s="22"/>
      <c r="F77" s="22">
        <v>5000</v>
      </c>
      <c r="G77" s="23">
        <f t="shared" si="2"/>
        <v>5000</v>
      </c>
    </row>
    <row r="78" spans="1:7" ht="30" customHeight="1" x14ac:dyDescent="0.15">
      <c r="A78" s="95"/>
      <c r="B78" s="95"/>
      <c r="C78" s="32" t="s">
        <v>65</v>
      </c>
      <c r="D78" s="21"/>
      <c r="E78" s="22">
        <v>40000</v>
      </c>
      <c r="F78" s="22"/>
      <c r="G78" s="23">
        <f t="shared" si="2"/>
        <v>40000</v>
      </c>
    </row>
    <row r="79" spans="1:7" ht="30" customHeight="1" x14ac:dyDescent="0.15">
      <c r="A79" s="95"/>
      <c r="B79" s="95"/>
      <c r="C79" s="32" t="s">
        <v>46</v>
      </c>
      <c r="D79" s="21"/>
      <c r="E79" s="22">
        <v>5000</v>
      </c>
      <c r="F79" s="22">
        <v>5000</v>
      </c>
      <c r="G79" s="23">
        <f t="shared" si="2"/>
        <v>10000</v>
      </c>
    </row>
    <row r="80" spans="1:7" ht="30" customHeight="1" x14ac:dyDescent="0.15">
      <c r="A80" s="95"/>
      <c r="B80" s="95"/>
      <c r="C80" s="32" t="s">
        <v>66</v>
      </c>
      <c r="D80" s="21"/>
      <c r="E80" s="22"/>
      <c r="F80" s="22"/>
      <c r="G80" s="23">
        <f t="shared" si="2"/>
        <v>0</v>
      </c>
    </row>
    <row r="81" spans="1:7" ht="30" customHeight="1" x14ac:dyDescent="0.15">
      <c r="A81" s="95"/>
      <c r="B81" s="95"/>
      <c r="C81" s="32" t="s">
        <v>67</v>
      </c>
      <c r="D81" s="21"/>
      <c r="E81" s="22">
        <v>0</v>
      </c>
      <c r="F81" s="22">
        <v>0</v>
      </c>
      <c r="G81" s="23">
        <f t="shared" si="2"/>
        <v>0</v>
      </c>
    </row>
    <row r="82" spans="1:7" ht="30" customHeight="1" x14ac:dyDescent="0.15">
      <c r="A82" s="95"/>
      <c r="B82" s="95"/>
      <c r="C82" s="32" t="s">
        <v>68</v>
      </c>
      <c r="D82" s="21"/>
      <c r="E82" s="22">
        <f>SUM(E83)</f>
        <v>0</v>
      </c>
      <c r="F82" s="22">
        <f>SUM(F83)</f>
        <v>0</v>
      </c>
      <c r="G82" s="23">
        <f t="shared" si="2"/>
        <v>0</v>
      </c>
    </row>
    <row r="83" spans="1:7" ht="30" customHeight="1" x14ac:dyDescent="0.15">
      <c r="A83" s="95"/>
      <c r="B83" s="95"/>
      <c r="C83" s="44" t="s">
        <v>69</v>
      </c>
      <c r="D83" s="35"/>
      <c r="E83" s="36"/>
      <c r="F83" s="36"/>
      <c r="G83" s="23">
        <f t="shared" si="2"/>
        <v>0</v>
      </c>
    </row>
    <row r="84" spans="1:7" ht="30" customHeight="1" x14ac:dyDescent="0.15">
      <c r="A84" s="95"/>
      <c r="B84" s="96"/>
      <c r="C84" s="31" t="s">
        <v>70</v>
      </c>
      <c r="D84" s="18"/>
      <c r="E84" s="19">
        <f>SUM(E24,E33,E57,E81,E82)</f>
        <v>4752000</v>
      </c>
      <c r="F84" s="19">
        <f>SUM(F24,F33,F57,F81,F82)</f>
        <v>-23000</v>
      </c>
      <c r="G84" s="20">
        <f>SUM(E84:F84)</f>
        <v>4729000</v>
      </c>
    </row>
    <row r="85" spans="1:7" ht="30" customHeight="1" x14ac:dyDescent="0.15">
      <c r="A85" s="96"/>
      <c r="B85" s="33"/>
      <c r="C85" s="30" t="s">
        <v>71</v>
      </c>
      <c r="D85" s="30"/>
      <c r="E85" s="24">
        <f>E23-E84</f>
        <v>948000</v>
      </c>
      <c r="F85" s="24">
        <f>F23-F84</f>
        <v>-297000</v>
      </c>
      <c r="G85" s="25">
        <f t="shared" ref="G85" si="3">SUM(E85:F85)</f>
        <v>651000</v>
      </c>
    </row>
    <row r="86" spans="1:7" ht="30" customHeight="1" x14ac:dyDescent="0.15">
      <c r="A86" s="94" t="s">
        <v>120</v>
      </c>
      <c r="B86" s="94" t="s">
        <v>118</v>
      </c>
      <c r="C86" s="18" t="s">
        <v>72</v>
      </c>
      <c r="D86" s="18"/>
      <c r="E86" s="19">
        <f>SUM(E87:E88)</f>
        <v>0</v>
      </c>
      <c r="F86" s="19">
        <f>SUM(F88)</f>
        <v>0</v>
      </c>
      <c r="G86" s="20">
        <f>SUM(E86:F86)</f>
        <v>0</v>
      </c>
    </row>
    <row r="87" spans="1:7" ht="30" customHeight="1" x14ac:dyDescent="0.15">
      <c r="A87" s="95"/>
      <c r="B87" s="95"/>
      <c r="C87" s="21" t="s">
        <v>127</v>
      </c>
      <c r="D87" s="21"/>
      <c r="E87" s="22"/>
      <c r="F87" s="22"/>
      <c r="G87" s="23">
        <f t="shared" ref="G87:G92" si="4">SUM(E87:F87)</f>
        <v>0</v>
      </c>
    </row>
    <row r="88" spans="1:7" ht="30" customHeight="1" x14ac:dyDescent="0.15">
      <c r="A88" s="95"/>
      <c r="B88" s="95"/>
      <c r="C88" s="21" t="s">
        <v>73</v>
      </c>
      <c r="D88" s="21"/>
      <c r="E88" s="22"/>
      <c r="F88" s="22"/>
      <c r="G88" s="23">
        <f t="shared" si="4"/>
        <v>0</v>
      </c>
    </row>
    <row r="89" spans="1:7" ht="30" customHeight="1" x14ac:dyDescent="0.15">
      <c r="A89" s="95"/>
      <c r="B89" s="95"/>
      <c r="C89" s="21" t="s">
        <v>74</v>
      </c>
      <c r="D89" s="21"/>
      <c r="E89" s="22">
        <f>SUM(E90)</f>
        <v>0</v>
      </c>
      <c r="F89" s="22">
        <f>SUM(F90)</f>
        <v>0</v>
      </c>
      <c r="G89" s="23">
        <f t="shared" si="4"/>
        <v>0</v>
      </c>
    </row>
    <row r="90" spans="1:7" ht="30" customHeight="1" x14ac:dyDescent="0.15">
      <c r="A90" s="95"/>
      <c r="B90" s="95"/>
      <c r="C90" s="21" t="s">
        <v>75</v>
      </c>
      <c r="D90" s="21"/>
      <c r="E90" s="22"/>
      <c r="F90" s="22"/>
      <c r="G90" s="23">
        <f t="shared" si="4"/>
        <v>0</v>
      </c>
    </row>
    <row r="91" spans="1:7" ht="30" customHeight="1" x14ac:dyDescent="0.15">
      <c r="A91" s="95"/>
      <c r="B91" s="95"/>
      <c r="C91" s="21" t="s">
        <v>76</v>
      </c>
      <c r="D91" s="21"/>
      <c r="E91" s="22">
        <v>0</v>
      </c>
      <c r="F91" s="22">
        <v>0</v>
      </c>
      <c r="G91" s="37">
        <f t="shared" si="4"/>
        <v>0</v>
      </c>
    </row>
    <row r="92" spans="1:7" ht="30" customHeight="1" x14ac:dyDescent="0.15">
      <c r="A92" s="95"/>
      <c r="B92" s="96"/>
      <c r="C92" s="29" t="s">
        <v>77</v>
      </c>
      <c r="D92" s="30"/>
      <c r="E92" s="24">
        <f>SUM(E86,E89,E91)</f>
        <v>0</v>
      </c>
      <c r="F92" s="24">
        <f>SUM(F86,F89,F91)</f>
        <v>0</v>
      </c>
      <c r="G92" s="20">
        <f t="shared" si="4"/>
        <v>0</v>
      </c>
    </row>
    <row r="93" spans="1:7" ht="30" customHeight="1" x14ac:dyDescent="0.15">
      <c r="A93" s="95"/>
      <c r="B93" s="94" t="s">
        <v>119</v>
      </c>
      <c r="C93" s="18" t="s">
        <v>78</v>
      </c>
      <c r="D93" s="18"/>
      <c r="E93" s="19">
        <v>0</v>
      </c>
      <c r="F93" s="19">
        <v>0</v>
      </c>
      <c r="G93" s="20">
        <f>SUM(E93:F93)</f>
        <v>0</v>
      </c>
    </row>
    <row r="94" spans="1:7" ht="30" customHeight="1" x14ac:dyDescent="0.15">
      <c r="A94" s="95"/>
      <c r="B94" s="95"/>
      <c r="C94" s="21" t="s">
        <v>79</v>
      </c>
      <c r="D94" s="21"/>
      <c r="E94" s="22">
        <f>SUM(E95:E99)</f>
        <v>0</v>
      </c>
      <c r="F94" s="22">
        <f>SUM(F95:F99)</f>
        <v>0</v>
      </c>
      <c r="G94" s="23">
        <f>SUM(E94:F94)</f>
        <v>0</v>
      </c>
    </row>
    <row r="95" spans="1:7" ht="30" customHeight="1" x14ac:dyDescent="0.15">
      <c r="A95" s="95"/>
      <c r="B95" s="95"/>
      <c r="C95" s="21" t="s">
        <v>80</v>
      </c>
      <c r="D95" s="21"/>
      <c r="E95" s="22"/>
      <c r="F95" s="22"/>
      <c r="G95" s="23">
        <f t="shared" ref="G95:G100" si="5">SUM(E95:F95)</f>
        <v>0</v>
      </c>
    </row>
    <row r="96" spans="1:7" ht="30" customHeight="1" x14ac:dyDescent="0.15">
      <c r="A96" s="95"/>
      <c r="B96" s="95"/>
      <c r="C96" s="21" t="s">
        <v>81</v>
      </c>
      <c r="D96" s="21"/>
      <c r="E96" s="22"/>
      <c r="F96" s="22"/>
      <c r="G96" s="23">
        <f t="shared" si="5"/>
        <v>0</v>
      </c>
    </row>
    <row r="97" spans="1:7" ht="30" customHeight="1" x14ac:dyDescent="0.15">
      <c r="A97" s="95"/>
      <c r="B97" s="95"/>
      <c r="C97" s="21" t="s">
        <v>82</v>
      </c>
      <c r="D97" s="21"/>
      <c r="E97" s="22"/>
      <c r="F97" s="22"/>
      <c r="G97" s="23">
        <f t="shared" si="5"/>
        <v>0</v>
      </c>
    </row>
    <row r="98" spans="1:7" ht="30" customHeight="1" x14ac:dyDescent="0.15">
      <c r="A98" s="95"/>
      <c r="B98" s="95"/>
      <c r="C98" s="21" t="s">
        <v>83</v>
      </c>
      <c r="D98" s="21"/>
      <c r="E98" s="22"/>
      <c r="F98" s="22"/>
      <c r="G98" s="23">
        <f t="shared" si="5"/>
        <v>0</v>
      </c>
    </row>
    <row r="99" spans="1:7" ht="30" customHeight="1" x14ac:dyDescent="0.15">
      <c r="A99" s="95"/>
      <c r="B99" s="95"/>
      <c r="C99" s="21" t="s">
        <v>84</v>
      </c>
      <c r="D99" s="21"/>
      <c r="E99" s="22"/>
      <c r="F99" s="22"/>
      <c r="G99" s="23">
        <f t="shared" si="5"/>
        <v>0</v>
      </c>
    </row>
    <row r="100" spans="1:7" ht="30" customHeight="1" x14ac:dyDescent="0.15">
      <c r="A100" s="95"/>
      <c r="B100" s="95"/>
      <c r="C100" s="21" t="s">
        <v>126</v>
      </c>
      <c r="D100" s="21"/>
      <c r="E100" s="22"/>
      <c r="F100" s="22"/>
      <c r="G100" s="23">
        <f t="shared" si="5"/>
        <v>0</v>
      </c>
    </row>
    <row r="101" spans="1:7" ht="30" customHeight="1" x14ac:dyDescent="0.15">
      <c r="A101" s="95"/>
      <c r="B101" s="96"/>
      <c r="C101" s="30" t="s">
        <v>85</v>
      </c>
      <c r="D101" s="30"/>
      <c r="E101" s="24">
        <f>SUM(E93,E94,E100)</f>
        <v>0</v>
      </c>
      <c r="F101" s="24">
        <f>SUM(F93,F94,F100)</f>
        <v>0</v>
      </c>
      <c r="G101" s="25">
        <f t="shared" ref="G101:G102" si="6">SUM(E101:F101)</f>
        <v>0</v>
      </c>
    </row>
    <row r="102" spans="1:7" ht="42" customHeight="1" x14ac:dyDescent="0.15">
      <c r="A102" s="34"/>
      <c r="B102" s="33"/>
      <c r="C102" s="35" t="s">
        <v>86</v>
      </c>
      <c r="D102" s="35"/>
      <c r="E102" s="36">
        <f>E92-E101</f>
        <v>0</v>
      </c>
      <c r="F102" s="36">
        <f>F92-F101</f>
        <v>0</v>
      </c>
      <c r="G102" s="37">
        <f t="shared" si="6"/>
        <v>0</v>
      </c>
    </row>
    <row r="103" spans="1:7" ht="30" customHeight="1" x14ac:dyDescent="0.15">
      <c r="A103" s="100" t="s">
        <v>122</v>
      </c>
      <c r="B103" s="94" t="s">
        <v>118</v>
      </c>
      <c r="C103" s="18" t="s">
        <v>87</v>
      </c>
      <c r="D103" s="18"/>
      <c r="E103" s="19">
        <f>SUM(E104:E105)</f>
        <v>0</v>
      </c>
      <c r="F103" s="19">
        <f>SUM(F104:F105)</f>
        <v>0</v>
      </c>
      <c r="G103" s="20">
        <f>SUM(E103:F103)</f>
        <v>0</v>
      </c>
    </row>
    <row r="104" spans="1:7" ht="30" customHeight="1" x14ac:dyDescent="0.15">
      <c r="A104" s="101"/>
      <c r="B104" s="95"/>
      <c r="C104" s="21" t="s">
        <v>88</v>
      </c>
      <c r="D104" s="21"/>
      <c r="E104" s="22"/>
      <c r="F104" s="22"/>
      <c r="G104" s="23">
        <f>SUM(E104:F104)</f>
        <v>0</v>
      </c>
    </row>
    <row r="105" spans="1:7" ht="30" customHeight="1" x14ac:dyDescent="0.15">
      <c r="A105" s="101"/>
      <c r="B105" s="95"/>
      <c r="C105" s="21" t="s">
        <v>128</v>
      </c>
      <c r="D105" s="21"/>
      <c r="E105" s="22"/>
      <c r="F105" s="22"/>
      <c r="G105" s="23">
        <f t="shared" ref="G105:G109" si="7">SUM(E105:F105)</f>
        <v>0</v>
      </c>
    </row>
    <row r="106" spans="1:7" ht="30" customHeight="1" x14ac:dyDescent="0.15">
      <c r="A106" s="101"/>
      <c r="B106" s="95"/>
      <c r="C106" s="21" t="s">
        <v>106</v>
      </c>
      <c r="D106" s="21"/>
      <c r="E106" s="22">
        <v>0</v>
      </c>
      <c r="F106" s="22">
        <v>0</v>
      </c>
      <c r="G106" s="23">
        <f t="shared" si="7"/>
        <v>0</v>
      </c>
    </row>
    <row r="107" spans="1:7" ht="30" customHeight="1" x14ac:dyDescent="0.15">
      <c r="A107" s="101"/>
      <c r="B107" s="95"/>
      <c r="C107" s="21" t="s">
        <v>136</v>
      </c>
      <c r="D107" s="21"/>
      <c r="E107" s="22"/>
      <c r="F107" s="22">
        <v>380000</v>
      </c>
      <c r="G107" s="23">
        <f t="shared" si="7"/>
        <v>380000</v>
      </c>
    </row>
    <row r="108" spans="1:7" ht="30" customHeight="1" x14ac:dyDescent="0.15">
      <c r="A108" s="101"/>
      <c r="B108" s="95"/>
      <c r="C108" s="21" t="s">
        <v>89</v>
      </c>
      <c r="D108" s="21"/>
      <c r="E108" s="22">
        <f>SUM(E109)</f>
        <v>0</v>
      </c>
      <c r="F108" s="22">
        <f>SUM(F109)</f>
        <v>0</v>
      </c>
      <c r="G108" s="23">
        <f t="shared" si="7"/>
        <v>0</v>
      </c>
    </row>
    <row r="109" spans="1:7" ht="30" customHeight="1" x14ac:dyDescent="0.15">
      <c r="A109" s="101"/>
      <c r="B109" s="95"/>
      <c r="C109" s="21" t="s">
        <v>90</v>
      </c>
      <c r="D109" s="21"/>
      <c r="E109" s="22"/>
      <c r="F109" s="22"/>
      <c r="G109" s="23">
        <f t="shared" si="7"/>
        <v>0</v>
      </c>
    </row>
    <row r="110" spans="1:7" ht="30" customHeight="1" x14ac:dyDescent="0.15">
      <c r="A110" s="101"/>
      <c r="B110" s="96"/>
      <c r="C110" s="30" t="s">
        <v>91</v>
      </c>
      <c r="D110" s="30"/>
      <c r="E110" s="24">
        <f>SUM(E103,E106,E107,E108)</f>
        <v>0</v>
      </c>
      <c r="F110" s="24">
        <f>SUM(F103,F106,F107,F108)</f>
        <v>380000</v>
      </c>
      <c r="G110" s="25">
        <f>SUM(E110:F110)</f>
        <v>380000</v>
      </c>
    </row>
    <row r="111" spans="1:7" ht="30" customHeight="1" x14ac:dyDescent="0.15">
      <c r="A111" s="101"/>
      <c r="B111" s="94" t="s">
        <v>119</v>
      </c>
      <c r="C111" s="31" t="s">
        <v>134</v>
      </c>
      <c r="D111" s="18"/>
      <c r="E111" s="19"/>
      <c r="F111" s="19"/>
      <c r="G111" s="20">
        <f>SUM(E111:F111)</f>
        <v>0</v>
      </c>
    </row>
    <row r="112" spans="1:7" ht="30" customHeight="1" x14ac:dyDescent="0.15">
      <c r="A112" s="101"/>
      <c r="B112" s="95"/>
      <c r="C112" s="21" t="s">
        <v>92</v>
      </c>
      <c r="D112" s="21"/>
      <c r="E112" s="22">
        <f>SUM(E113)</f>
        <v>0</v>
      </c>
      <c r="F112" s="22">
        <f>SUM(F113)</f>
        <v>0</v>
      </c>
      <c r="G112" s="23">
        <f>SUM(E112:F112)</f>
        <v>0</v>
      </c>
    </row>
    <row r="113" spans="1:7" ht="30" customHeight="1" x14ac:dyDescent="0.15">
      <c r="A113" s="101"/>
      <c r="B113" s="95"/>
      <c r="C113" s="21" t="s">
        <v>93</v>
      </c>
      <c r="D113" s="21"/>
      <c r="E113" s="22"/>
      <c r="F113" s="22"/>
      <c r="G113" s="23">
        <f t="shared" ref="G113:G117" si="8">E113-F113</f>
        <v>0</v>
      </c>
    </row>
    <row r="114" spans="1:7" ht="30" customHeight="1" x14ac:dyDescent="0.15">
      <c r="A114" s="101"/>
      <c r="B114" s="95"/>
      <c r="C114" s="21" t="s">
        <v>94</v>
      </c>
      <c r="D114" s="21"/>
      <c r="E114" s="22"/>
      <c r="F114" s="22">
        <v>0</v>
      </c>
      <c r="G114" s="23">
        <f t="shared" si="8"/>
        <v>0</v>
      </c>
    </row>
    <row r="115" spans="1:7" ht="30" customHeight="1" x14ac:dyDescent="0.15">
      <c r="A115" s="101"/>
      <c r="B115" s="95"/>
      <c r="C115" s="21" t="s">
        <v>135</v>
      </c>
      <c r="D115" s="21"/>
      <c r="E115" s="22"/>
      <c r="F115" s="22">
        <v>860000</v>
      </c>
      <c r="G115" s="23">
        <f t="shared" ref="G115" si="9">SUM(E115:F115)</f>
        <v>860000</v>
      </c>
    </row>
    <row r="116" spans="1:7" ht="30" customHeight="1" x14ac:dyDescent="0.15">
      <c r="A116" s="101"/>
      <c r="B116" s="95"/>
      <c r="C116" s="21" t="s">
        <v>95</v>
      </c>
      <c r="D116" s="21"/>
      <c r="E116" s="22">
        <f>SUM(E117)</f>
        <v>0</v>
      </c>
      <c r="F116" s="22">
        <f>SUM(F117)</f>
        <v>0</v>
      </c>
      <c r="G116" s="23">
        <f t="shared" si="8"/>
        <v>0</v>
      </c>
    </row>
    <row r="117" spans="1:7" ht="30" customHeight="1" x14ac:dyDescent="0.15">
      <c r="A117" s="101"/>
      <c r="B117" s="95"/>
      <c r="C117" s="21" t="s">
        <v>96</v>
      </c>
      <c r="D117" s="21"/>
      <c r="E117" s="22"/>
      <c r="F117" s="22"/>
      <c r="G117" s="23">
        <f t="shared" si="8"/>
        <v>0</v>
      </c>
    </row>
    <row r="118" spans="1:7" ht="30" customHeight="1" x14ac:dyDescent="0.15">
      <c r="A118" s="101"/>
      <c r="B118" s="96"/>
      <c r="C118" s="30" t="s">
        <v>97</v>
      </c>
      <c r="D118" s="30"/>
      <c r="E118" s="24">
        <f>SUM(E111,E112,E114,E115,E116)</f>
        <v>0</v>
      </c>
      <c r="F118" s="24">
        <f>SUM(F111,F112,F114,F115,F116)</f>
        <v>860000</v>
      </c>
      <c r="G118" s="25">
        <f>SUM(E118:F118)</f>
        <v>860000</v>
      </c>
    </row>
    <row r="119" spans="1:7" ht="30" customHeight="1" x14ac:dyDescent="0.15">
      <c r="A119" s="102"/>
      <c r="B119" s="97" t="s">
        <v>98</v>
      </c>
      <c r="C119" s="98"/>
      <c r="D119" s="99"/>
      <c r="E119" s="24">
        <f>E110-E118</f>
        <v>0</v>
      </c>
      <c r="F119" s="24">
        <f>F110-F118</f>
        <v>-480000</v>
      </c>
      <c r="G119" s="25">
        <f>SUM(E119:F119)</f>
        <v>-480000</v>
      </c>
    </row>
    <row r="120" spans="1:7" ht="48" customHeight="1" x14ac:dyDescent="0.15">
      <c r="A120" s="38"/>
      <c r="B120" s="39"/>
      <c r="C120" s="18" t="s">
        <v>99</v>
      </c>
      <c r="D120" s="18"/>
      <c r="E120" s="19"/>
      <c r="F120" s="19"/>
      <c r="G120" s="20">
        <f>SUM(E120:F120)</f>
        <v>0</v>
      </c>
    </row>
    <row r="121" spans="1:7" ht="30" customHeight="1" x14ac:dyDescent="0.15">
      <c r="A121" s="97" t="s">
        <v>100</v>
      </c>
      <c r="B121" s="98"/>
      <c r="C121" s="98"/>
      <c r="D121" s="99"/>
      <c r="E121" s="24">
        <f>E85+E102+E119-E120</f>
        <v>948000</v>
      </c>
      <c r="F121" s="24">
        <f>F85+F102+F119-F120</f>
        <v>-777000</v>
      </c>
      <c r="G121" s="25">
        <f>SUM(E121:F121)</f>
        <v>171000</v>
      </c>
    </row>
    <row r="122" spans="1:7" ht="30" customHeight="1" x14ac:dyDescent="0.15">
      <c r="A122" s="40"/>
      <c r="B122" s="40"/>
      <c r="C122" s="40"/>
      <c r="D122" s="40"/>
      <c r="E122" s="21"/>
      <c r="F122" s="21"/>
      <c r="G122" s="41"/>
    </row>
    <row r="123" spans="1:7" ht="30" customHeight="1" x14ac:dyDescent="0.15">
      <c r="A123" s="97" t="s">
        <v>101</v>
      </c>
      <c r="B123" s="98"/>
      <c r="C123" s="98"/>
      <c r="D123" s="99"/>
      <c r="E123" s="24">
        <v>534630</v>
      </c>
      <c r="F123" s="24"/>
      <c r="G123" s="25">
        <f>E123-F123</f>
        <v>534630</v>
      </c>
    </row>
    <row r="124" spans="1:7" ht="30" customHeight="1" x14ac:dyDescent="0.15">
      <c r="A124" s="97" t="s">
        <v>102</v>
      </c>
      <c r="B124" s="98"/>
      <c r="C124" s="98"/>
      <c r="D124" s="99"/>
      <c r="E124" s="24">
        <f>E121+E123</f>
        <v>1482630</v>
      </c>
      <c r="F124" s="24">
        <f>F121+F123</f>
        <v>-777000</v>
      </c>
      <c r="G124" s="25">
        <f>SUM(E124:F124)</f>
        <v>705630</v>
      </c>
    </row>
  </sheetData>
  <mergeCells count="17">
    <mergeCell ref="B111:B118"/>
    <mergeCell ref="A1:G1"/>
    <mergeCell ref="A2:G2"/>
    <mergeCell ref="A5:A85"/>
    <mergeCell ref="B24:B84"/>
    <mergeCell ref="A124:D124"/>
    <mergeCell ref="A121:D121"/>
    <mergeCell ref="A123:D123"/>
    <mergeCell ref="A4:D4"/>
    <mergeCell ref="B5:B23"/>
    <mergeCell ref="C23:D23"/>
    <mergeCell ref="A86:A101"/>
    <mergeCell ref="B86:B92"/>
    <mergeCell ref="B93:B101"/>
    <mergeCell ref="A103:A119"/>
    <mergeCell ref="B103:B110"/>
    <mergeCell ref="B119:D11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4"/>
  <sheetViews>
    <sheetView topLeftCell="A4" zoomScaleNormal="100" workbookViewId="0">
      <selection activeCell="C44" sqref="C44"/>
    </sheetView>
  </sheetViews>
  <sheetFormatPr defaultColWidth="9" defaultRowHeight="30" customHeight="1" x14ac:dyDescent="0.15"/>
  <cols>
    <col min="1" max="2" width="4.625" style="1" customWidth="1"/>
    <col min="3" max="3" width="25.625" style="1" customWidth="1"/>
    <col min="4" max="4" width="9" style="1" customWidth="1"/>
    <col min="5" max="6" width="18.75" style="1" customWidth="1"/>
    <col min="7" max="7" width="18.75" style="2" customWidth="1"/>
    <col min="8" max="16384" width="9" style="1"/>
  </cols>
  <sheetData>
    <row r="1" spans="1:7" customFormat="1" ht="30" customHeight="1" x14ac:dyDescent="0.15">
      <c r="A1" s="91" t="s">
        <v>111</v>
      </c>
      <c r="B1" s="92"/>
      <c r="C1" s="92"/>
      <c r="D1" s="92"/>
      <c r="E1" s="92"/>
      <c r="F1" s="92"/>
      <c r="G1" s="92"/>
    </row>
    <row r="2" spans="1:7" customFormat="1" ht="17.25" customHeight="1" x14ac:dyDescent="0.15">
      <c r="A2" s="93" t="str">
        <f>全体!A2</f>
        <v>(自　令和4年4月1日　　至　令和5年3月31日)</v>
      </c>
      <c r="B2" s="93"/>
      <c r="C2" s="93"/>
      <c r="D2" s="93"/>
      <c r="E2" s="93"/>
      <c r="F2" s="93"/>
      <c r="G2" s="93"/>
    </row>
    <row r="3" spans="1:7" customFormat="1" ht="30" customHeight="1" x14ac:dyDescent="0.15">
      <c r="A3" t="s">
        <v>112</v>
      </c>
      <c r="C3" s="3"/>
      <c r="D3" s="3"/>
      <c r="E3" s="1"/>
      <c r="F3" s="1"/>
      <c r="G3" s="74" t="s">
        <v>115</v>
      </c>
    </row>
    <row r="4" spans="1:7" ht="30" customHeight="1" x14ac:dyDescent="0.15">
      <c r="A4" s="97" t="s">
        <v>105</v>
      </c>
      <c r="B4" s="98"/>
      <c r="C4" s="98"/>
      <c r="D4" s="99"/>
      <c r="E4" s="17" t="s">
        <v>131</v>
      </c>
      <c r="F4" s="17" t="s">
        <v>132</v>
      </c>
      <c r="G4" s="17" t="s">
        <v>133</v>
      </c>
    </row>
    <row r="5" spans="1:7" ht="30" customHeight="1" x14ac:dyDescent="0.15">
      <c r="A5" s="94" t="s">
        <v>104</v>
      </c>
      <c r="B5" s="94" t="s">
        <v>118</v>
      </c>
      <c r="C5" s="18" t="s">
        <v>0</v>
      </c>
      <c r="D5" s="18"/>
      <c r="E5" s="42">
        <f>SUM(E6,E7,E10,E11,E12)</f>
        <v>227500000</v>
      </c>
      <c r="F5" s="19">
        <f>SUM(F6,F7,F10,F11,F12)</f>
        <v>-8070000</v>
      </c>
      <c r="G5" s="20">
        <f>SUM(E5:F5)</f>
        <v>219430000</v>
      </c>
    </row>
    <row r="6" spans="1:7" ht="30" customHeight="1" x14ac:dyDescent="0.15">
      <c r="A6" s="95"/>
      <c r="B6" s="95"/>
      <c r="C6" s="21" t="s">
        <v>1</v>
      </c>
      <c r="D6" s="21"/>
      <c r="E6" s="22">
        <v>190000000</v>
      </c>
      <c r="F6" s="22">
        <v>-5000000</v>
      </c>
      <c r="G6" s="23">
        <f t="shared" ref="G6:G22" si="0">SUM(E6:F6)</f>
        <v>185000000</v>
      </c>
    </row>
    <row r="7" spans="1:7" ht="30" customHeight="1" x14ac:dyDescent="0.15">
      <c r="A7" s="95"/>
      <c r="B7" s="95"/>
      <c r="C7" s="21" t="s">
        <v>2</v>
      </c>
      <c r="D7" s="21"/>
      <c r="E7" s="43">
        <f>SUM(E8,E9)</f>
        <v>37500000</v>
      </c>
      <c r="F7" s="22">
        <f>SUM(F8,F9)</f>
        <v>-4500000</v>
      </c>
      <c r="G7" s="23">
        <f t="shared" si="0"/>
        <v>33000000</v>
      </c>
    </row>
    <row r="8" spans="1:7" ht="30" customHeight="1" x14ac:dyDescent="0.15">
      <c r="A8" s="95"/>
      <c r="B8" s="95"/>
      <c r="C8" s="21" t="s">
        <v>3</v>
      </c>
      <c r="D8" s="21"/>
      <c r="E8" s="22">
        <v>25000000</v>
      </c>
      <c r="F8" s="22">
        <v>-2000000</v>
      </c>
      <c r="G8" s="23">
        <f t="shared" si="0"/>
        <v>23000000</v>
      </c>
    </row>
    <row r="9" spans="1:7" ht="30" customHeight="1" x14ac:dyDescent="0.15">
      <c r="A9" s="95"/>
      <c r="B9" s="95"/>
      <c r="C9" s="21" t="s">
        <v>4</v>
      </c>
      <c r="D9" s="21"/>
      <c r="E9" s="22">
        <v>12500000</v>
      </c>
      <c r="F9" s="22">
        <v>-2500000</v>
      </c>
      <c r="G9" s="23">
        <f t="shared" si="0"/>
        <v>10000000</v>
      </c>
    </row>
    <row r="10" spans="1:7" ht="30" customHeight="1" x14ac:dyDescent="0.15">
      <c r="A10" s="95"/>
      <c r="B10" s="95"/>
      <c r="C10" s="21" t="s">
        <v>5</v>
      </c>
      <c r="D10" s="21"/>
      <c r="E10" s="22">
        <v>0</v>
      </c>
      <c r="F10" s="22">
        <v>0</v>
      </c>
      <c r="G10" s="23">
        <f t="shared" si="0"/>
        <v>0</v>
      </c>
    </row>
    <row r="11" spans="1:7" ht="30" customHeight="1" x14ac:dyDescent="0.15">
      <c r="A11" s="95"/>
      <c r="B11" s="95"/>
      <c r="C11" s="21" t="s">
        <v>6</v>
      </c>
      <c r="D11" s="21"/>
      <c r="E11" s="22">
        <v>0</v>
      </c>
      <c r="F11" s="22">
        <v>0</v>
      </c>
      <c r="G11" s="23">
        <f t="shared" si="0"/>
        <v>0</v>
      </c>
    </row>
    <row r="12" spans="1:7" ht="30" customHeight="1" x14ac:dyDescent="0.15">
      <c r="A12" s="95"/>
      <c r="B12" s="95"/>
      <c r="C12" s="21" t="s">
        <v>7</v>
      </c>
      <c r="D12" s="21"/>
      <c r="E12" s="22">
        <v>0</v>
      </c>
      <c r="F12" s="22">
        <v>1430000</v>
      </c>
      <c r="G12" s="23">
        <f t="shared" si="0"/>
        <v>1430000</v>
      </c>
    </row>
    <row r="13" spans="1:7" ht="30" customHeight="1" x14ac:dyDescent="0.15">
      <c r="A13" s="95"/>
      <c r="B13" s="95"/>
      <c r="C13" s="21" t="s">
        <v>8</v>
      </c>
      <c r="D13" s="21"/>
      <c r="E13" s="43">
        <f>SUM(E14)</f>
        <v>0</v>
      </c>
      <c r="F13" s="22">
        <f>SUM(F14)</f>
        <v>0</v>
      </c>
      <c r="G13" s="23">
        <f t="shared" si="0"/>
        <v>0</v>
      </c>
    </row>
    <row r="14" spans="1:7" ht="30" customHeight="1" x14ac:dyDescent="0.15">
      <c r="A14" s="95"/>
      <c r="B14" s="95"/>
      <c r="C14" s="21" t="s">
        <v>9</v>
      </c>
      <c r="D14" s="21"/>
      <c r="E14" s="22"/>
      <c r="F14" s="22"/>
      <c r="G14" s="23">
        <f t="shared" si="0"/>
        <v>0</v>
      </c>
    </row>
    <row r="15" spans="1:7" ht="30" customHeight="1" x14ac:dyDescent="0.15">
      <c r="A15" s="95"/>
      <c r="B15" s="95"/>
      <c r="C15" s="21" t="s">
        <v>10</v>
      </c>
      <c r="D15" s="21"/>
      <c r="E15" s="43">
        <f>SUM(E16)</f>
        <v>0</v>
      </c>
      <c r="F15" s="22">
        <f>SUM(F16)</f>
        <v>2510000</v>
      </c>
      <c r="G15" s="23">
        <f t="shared" si="0"/>
        <v>2510000</v>
      </c>
    </row>
    <row r="16" spans="1:7" ht="30" customHeight="1" x14ac:dyDescent="0.15">
      <c r="A16" s="95"/>
      <c r="B16" s="95"/>
      <c r="C16" s="21" t="s">
        <v>7</v>
      </c>
      <c r="D16" s="21"/>
      <c r="E16" s="22"/>
      <c r="F16" s="22">
        <v>2510000</v>
      </c>
      <c r="G16" s="23">
        <f t="shared" si="0"/>
        <v>2510000</v>
      </c>
    </row>
    <row r="17" spans="1:7" ht="30" customHeight="1" x14ac:dyDescent="0.15">
      <c r="A17" s="95"/>
      <c r="B17" s="95"/>
      <c r="C17" s="21" t="s">
        <v>11</v>
      </c>
      <c r="D17" s="21"/>
      <c r="E17" s="43">
        <v>0</v>
      </c>
      <c r="F17" s="22">
        <v>0</v>
      </c>
      <c r="G17" s="23">
        <f t="shared" si="0"/>
        <v>0</v>
      </c>
    </row>
    <row r="18" spans="1:7" ht="30" customHeight="1" x14ac:dyDescent="0.15">
      <c r="A18" s="95"/>
      <c r="B18" s="95"/>
      <c r="C18" s="21" t="s">
        <v>109</v>
      </c>
      <c r="D18" s="21"/>
      <c r="E18" s="43">
        <v>0</v>
      </c>
      <c r="F18" s="22"/>
      <c r="G18" s="23">
        <f t="shared" si="0"/>
        <v>0</v>
      </c>
    </row>
    <row r="19" spans="1:7" ht="30" customHeight="1" x14ac:dyDescent="0.15">
      <c r="A19" s="95"/>
      <c r="B19" s="95"/>
      <c r="C19" s="21" t="s">
        <v>12</v>
      </c>
      <c r="D19" s="21"/>
      <c r="E19" s="43">
        <v>500</v>
      </c>
      <c r="F19" s="22">
        <v>0</v>
      </c>
      <c r="G19" s="23">
        <f t="shared" si="0"/>
        <v>500</v>
      </c>
    </row>
    <row r="20" spans="1:7" ht="30" customHeight="1" x14ac:dyDescent="0.15">
      <c r="A20" s="95"/>
      <c r="B20" s="95"/>
      <c r="C20" s="21" t="s">
        <v>13</v>
      </c>
      <c r="D20" s="21"/>
      <c r="E20" s="43">
        <f>SUM(E21:E22)</f>
        <v>600000</v>
      </c>
      <c r="F20" s="22">
        <f>SUM(F21:F22)</f>
        <v>300000</v>
      </c>
      <c r="G20" s="23">
        <f t="shared" si="0"/>
        <v>900000</v>
      </c>
    </row>
    <row r="21" spans="1:7" ht="30" customHeight="1" x14ac:dyDescent="0.15">
      <c r="A21" s="95"/>
      <c r="B21" s="95"/>
      <c r="C21" s="21" t="s">
        <v>125</v>
      </c>
      <c r="D21" s="21"/>
      <c r="E21" s="72">
        <v>300000</v>
      </c>
      <c r="F21" s="22">
        <v>120000</v>
      </c>
      <c r="G21" s="23">
        <f t="shared" si="0"/>
        <v>420000</v>
      </c>
    </row>
    <row r="22" spans="1:7" ht="30" customHeight="1" x14ac:dyDescent="0.15">
      <c r="A22" s="95"/>
      <c r="B22" s="95"/>
      <c r="C22" s="21" t="s">
        <v>14</v>
      </c>
      <c r="D22" s="21"/>
      <c r="E22" s="22">
        <v>300000</v>
      </c>
      <c r="F22" s="22">
        <v>180000</v>
      </c>
      <c r="G22" s="37">
        <f t="shared" si="0"/>
        <v>480000</v>
      </c>
    </row>
    <row r="23" spans="1:7" ht="30" customHeight="1" x14ac:dyDescent="0.15">
      <c r="A23" s="95"/>
      <c r="B23" s="96"/>
      <c r="C23" s="97" t="s">
        <v>103</v>
      </c>
      <c r="D23" s="99"/>
      <c r="E23" s="24">
        <f>SUM(E5,,E13,E15,E17,E18,E19,E20)</f>
        <v>228100500</v>
      </c>
      <c r="F23" s="24">
        <f>SUM(F5,,F13,F15,F17,F19,F20)</f>
        <v>-5260000</v>
      </c>
      <c r="G23" s="25">
        <f>SUM(E23:F23)</f>
        <v>222840500</v>
      </c>
    </row>
    <row r="24" spans="1:7" ht="30" customHeight="1" x14ac:dyDescent="0.15">
      <c r="A24" s="95"/>
      <c r="B24" s="94" t="s">
        <v>119</v>
      </c>
      <c r="C24" s="68" t="s">
        <v>15</v>
      </c>
      <c r="D24" s="69"/>
      <c r="E24" s="48">
        <f>SUM(E25:E32)</f>
        <v>131500000</v>
      </c>
      <c r="F24" s="48">
        <f>SUM(F25:F32)</f>
        <v>-2600000</v>
      </c>
      <c r="G24" s="70">
        <f>SUM(E24:F24)</f>
        <v>128900000</v>
      </c>
    </row>
    <row r="25" spans="1:7" s="58" customFormat="1" ht="30" customHeight="1" x14ac:dyDescent="0.15">
      <c r="A25" s="95"/>
      <c r="B25" s="95"/>
      <c r="C25" s="55" t="s">
        <v>108</v>
      </c>
      <c r="D25" s="56"/>
      <c r="E25" s="45"/>
      <c r="F25" s="45"/>
      <c r="G25" s="23">
        <f>SUM(E25:F25)</f>
        <v>0</v>
      </c>
    </row>
    <row r="26" spans="1:7" ht="30" customHeight="1" x14ac:dyDescent="0.15">
      <c r="A26" s="95"/>
      <c r="B26" s="95"/>
      <c r="C26" s="32" t="s">
        <v>17</v>
      </c>
      <c r="D26" s="21"/>
      <c r="E26" s="22">
        <v>86000000</v>
      </c>
      <c r="F26" s="22">
        <v>-3000000</v>
      </c>
      <c r="G26" s="23">
        <f t="shared" ref="G26:G56" si="1">SUM(E26:F26)</f>
        <v>83000000</v>
      </c>
    </row>
    <row r="27" spans="1:7" ht="30" customHeight="1" x14ac:dyDescent="0.15">
      <c r="A27" s="95"/>
      <c r="B27" s="95"/>
      <c r="C27" s="32" t="s">
        <v>18</v>
      </c>
      <c r="D27" s="21"/>
      <c r="E27" s="22">
        <v>9300000</v>
      </c>
      <c r="F27" s="22"/>
      <c r="G27" s="23">
        <f t="shared" si="1"/>
        <v>9300000</v>
      </c>
    </row>
    <row r="28" spans="1:7" ht="30" customHeight="1" x14ac:dyDescent="0.15">
      <c r="A28" s="95"/>
      <c r="B28" s="95"/>
      <c r="C28" s="32" t="s">
        <v>19</v>
      </c>
      <c r="D28" s="21"/>
      <c r="E28" s="22">
        <v>2400000</v>
      </c>
      <c r="F28" s="22">
        <v>200000</v>
      </c>
      <c r="G28" s="23">
        <f t="shared" si="1"/>
        <v>2600000</v>
      </c>
    </row>
    <row r="29" spans="1:7" ht="30" customHeight="1" x14ac:dyDescent="0.15">
      <c r="A29" s="95"/>
      <c r="B29" s="95"/>
      <c r="C29" s="32" t="s">
        <v>20</v>
      </c>
      <c r="D29" s="21"/>
      <c r="E29" s="22"/>
      <c r="F29" s="22"/>
      <c r="G29" s="23">
        <f t="shared" si="1"/>
        <v>0</v>
      </c>
    </row>
    <row r="30" spans="1:7" ht="30" customHeight="1" x14ac:dyDescent="0.15">
      <c r="A30" s="95"/>
      <c r="B30" s="95"/>
      <c r="C30" s="32" t="s">
        <v>21</v>
      </c>
      <c r="D30" s="21"/>
      <c r="E30" s="22">
        <v>19000000</v>
      </c>
      <c r="F30" s="22">
        <v>-500000</v>
      </c>
      <c r="G30" s="23">
        <f t="shared" si="1"/>
        <v>18500000</v>
      </c>
    </row>
    <row r="31" spans="1:7" ht="30" customHeight="1" x14ac:dyDescent="0.15">
      <c r="A31" s="95"/>
      <c r="B31" s="95"/>
      <c r="C31" s="32" t="s">
        <v>22</v>
      </c>
      <c r="D31" s="21"/>
      <c r="E31" s="22">
        <v>2800000</v>
      </c>
      <c r="F31" s="22">
        <v>-300000</v>
      </c>
      <c r="G31" s="23">
        <f t="shared" si="1"/>
        <v>2500000</v>
      </c>
    </row>
    <row r="32" spans="1:7" ht="30" customHeight="1" x14ac:dyDescent="0.15">
      <c r="A32" s="95"/>
      <c r="B32" s="95"/>
      <c r="C32" s="32" t="s">
        <v>23</v>
      </c>
      <c r="D32" s="21"/>
      <c r="E32" s="22">
        <v>12000000</v>
      </c>
      <c r="F32" s="22">
        <v>1000000</v>
      </c>
      <c r="G32" s="23">
        <f t="shared" si="1"/>
        <v>13000000</v>
      </c>
    </row>
    <row r="33" spans="1:7" ht="30" customHeight="1" x14ac:dyDescent="0.15">
      <c r="A33" s="95"/>
      <c r="B33" s="95"/>
      <c r="C33" s="65" t="s">
        <v>24</v>
      </c>
      <c r="D33" s="66"/>
      <c r="E33" s="51">
        <f>SUM(E34:E56)</f>
        <v>33070000</v>
      </c>
      <c r="F33" s="51">
        <f>SUM(F34:F56)</f>
        <v>-1650000</v>
      </c>
      <c r="G33" s="67">
        <f t="shared" si="1"/>
        <v>31420000</v>
      </c>
    </row>
    <row r="34" spans="1:7" ht="30" customHeight="1" x14ac:dyDescent="0.15">
      <c r="A34" s="95"/>
      <c r="B34" s="95"/>
      <c r="C34" s="32" t="s">
        <v>25</v>
      </c>
      <c r="D34" s="21"/>
      <c r="E34" s="22">
        <v>16000000</v>
      </c>
      <c r="F34" s="22"/>
      <c r="G34" s="23">
        <f t="shared" si="1"/>
        <v>16000000</v>
      </c>
    </row>
    <row r="35" spans="1:7" ht="30" customHeight="1" x14ac:dyDescent="0.15">
      <c r="A35" s="95"/>
      <c r="B35" s="95"/>
      <c r="C35" s="32" t="s">
        <v>26</v>
      </c>
      <c r="D35" s="21"/>
      <c r="E35" s="22">
        <v>6000000</v>
      </c>
      <c r="F35" s="22">
        <v>-1300000</v>
      </c>
      <c r="G35" s="23">
        <f t="shared" si="1"/>
        <v>4700000</v>
      </c>
    </row>
    <row r="36" spans="1:7" ht="30" customHeight="1" x14ac:dyDescent="0.15">
      <c r="A36" s="95"/>
      <c r="B36" s="95"/>
      <c r="C36" s="32" t="s">
        <v>27</v>
      </c>
      <c r="D36" s="21"/>
      <c r="E36" s="22">
        <v>1100000</v>
      </c>
      <c r="F36" s="22">
        <v>-150000</v>
      </c>
      <c r="G36" s="23">
        <f t="shared" si="1"/>
        <v>950000</v>
      </c>
    </row>
    <row r="37" spans="1:7" ht="30" customHeight="1" x14ac:dyDescent="0.15">
      <c r="A37" s="95"/>
      <c r="B37" s="95"/>
      <c r="C37" s="32" t="s">
        <v>28</v>
      </c>
      <c r="D37" s="21"/>
      <c r="E37" s="22">
        <v>160000</v>
      </c>
      <c r="F37" s="22"/>
      <c r="G37" s="23">
        <f t="shared" si="1"/>
        <v>160000</v>
      </c>
    </row>
    <row r="38" spans="1:7" ht="30" customHeight="1" x14ac:dyDescent="0.15">
      <c r="A38" s="95"/>
      <c r="B38" s="95"/>
      <c r="C38" s="32" t="s">
        <v>29</v>
      </c>
      <c r="D38" s="21"/>
      <c r="E38" s="22">
        <v>1000000</v>
      </c>
      <c r="F38" s="22">
        <v>100000</v>
      </c>
      <c r="G38" s="23">
        <f t="shared" si="1"/>
        <v>1100000</v>
      </c>
    </row>
    <row r="39" spans="1:7" ht="30" customHeight="1" x14ac:dyDescent="0.15">
      <c r="A39" s="95"/>
      <c r="B39" s="95"/>
      <c r="C39" s="32" t="s">
        <v>30</v>
      </c>
      <c r="D39" s="21"/>
      <c r="E39" s="22">
        <v>800000</v>
      </c>
      <c r="F39" s="22">
        <v>-150000</v>
      </c>
      <c r="G39" s="23">
        <f t="shared" si="1"/>
        <v>650000</v>
      </c>
    </row>
    <row r="40" spans="1:7" ht="30" customHeight="1" x14ac:dyDescent="0.15">
      <c r="A40" s="95"/>
      <c r="B40" s="95"/>
      <c r="C40" s="32" t="s">
        <v>31</v>
      </c>
      <c r="D40" s="21"/>
      <c r="E40" s="22"/>
      <c r="F40" s="22"/>
      <c r="G40" s="23">
        <f t="shared" si="1"/>
        <v>0</v>
      </c>
    </row>
    <row r="41" spans="1:7" ht="30" customHeight="1" x14ac:dyDescent="0.15">
      <c r="A41" s="95"/>
      <c r="B41" s="95"/>
      <c r="C41" s="32" t="s">
        <v>32</v>
      </c>
      <c r="D41" s="21"/>
      <c r="E41" s="22">
        <v>360000</v>
      </c>
      <c r="F41" s="22"/>
      <c r="G41" s="23">
        <f t="shared" si="1"/>
        <v>360000</v>
      </c>
    </row>
    <row r="42" spans="1:7" ht="30" customHeight="1" x14ac:dyDescent="0.15">
      <c r="A42" s="95"/>
      <c r="B42" s="95"/>
      <c r="C42" s="32" t="s">
        <v>33</v>
      </c>
      <c r="D42" s="21"/>
      <c r="E42" s="22">
        <v>200000</v>
      </c>
      <c r="F42" s="22">
        <v>-50000</v>
      </c>
      <c r="G42" s="23">
        <f t="shared" si="1"/>
        <v>150000</v>
      </c>
    </row>
    <row r="43" spans="1:7" ht="30" customHeight="1" x14ac:dyDescent="0.15">
      <c r="A43" s="95"/>
      <c r="B43" s="95"/>
      <c r="C43" s="32" t="s">
        <v>34</v>
      </c>
      <c r="D43" s="21"/>
      <c r="E43" s="22"/>
      <c r="F43" s="22"/>
      <c r="G43" s="23">
        <f t="shared" si="1"/>
        <v>0</v>
      </c>
    </row>
    <row r="44" spans="1:7" ht="30" customHeight="1" x14ac:dyDescent="0.15">
      <c r="A44" s="95"/>
      <c r="B44" s="95"/>
      <c r="C44" s="32" t="s">
        <v>35</v>
      </c>
      <c r="D44" s="21"/>
      <c r="E44" s="22"/>
      <c r="F44" s="22"/>
      <c r="G44" s="23">
        <f t="shared" si="1"/>
        <v>0</v>
      </c>
    </row>
    <row r="45" spans="1:7" ht="30" customHeight="1" x14ac:dyDescent="0.15">
      <c r="A45" s="95"/>
      <c r="B45" s="95"/>
      <c r="C45" s="32" t="s">
        <v>36</v>
      </c>
      <c r="D45" s="21"/>
      <c r="E45" s="22">
        <v>5300000</v>
      </c>
      <c r="F45" s="22">
        <v>200000</v>
      </c>
      <c r="G45" s="23">
        <f t="shared" si="1"/>
        <v>5500000</v>
      </c>
    </row>
    <row r="46" spans="1:7" ht="30" customHeight="1" x14ac:dyDescent="0.15">
      <c r="A46" s="95"/>
      <c r="B46" s="95"/>
      <c r="C46" s="32" t="s">
        <v>37</v>
      </c>
      <c r="D46" s="21"/>
      <c r="E46" s="22">
        <v>250000</v>
      </c>
      <c r="F46" s="22">
        <v>-70000</v>
      </c>
      <c r="G46" s="23">
        <f t="shared" si="1"/>
        <v>180000</v>
      </c>
    </row>
    <row r="47" spans="1:7" ht="30" customHeight="1" x14ac:dyDescent="0.15">
      <c r="A47" s="95"/>
      <c r="B47" s="95"/>
      <c r="C47" s="32" t="s">
        <v>38</v>
      </c>
      <c r="D47" s="21"/>
      <c r="E47" s="22">
        <v>200000</v>
      </c>
      <c r="F47" s="22">
        <v>-100000</v>
      </c>
      <c r="G47" s="23">
        <f t="shared" si="1"/>
        <v>100000</v>
      </c>
    </row>
    <row r="48" spans="1:7" ht="30" customHeight="1" x14ac:dyDescent="0.15">
      <c r="A48" s="95"/>
      <c r="B48" s="95"/>
      <c r="C48" s="32" t="s">
        <v>39</v>
      </c>
      <c r="D48" s="21"/>
      <c r="E48" s="22"/>
      <c r="F48" s="22"/>
      <c r="G48" s="23">
        <f t="shared" si="1"/>
        <v>0</v>
      </c>
    </row>
    <row r="49" spans="1:7" ht="30" customHeight="1" x14ac:dyDescent="0.15">
      <c r="A49" s="95"/>
      <c r="B49" s="95"/>
      <c r="C49" s="32" t="s">
        <v>40</v>
      </c>
      <c r="D49" s="21"/>
      <c r="E49" s="22">
        <v>1200000</v>
      </c>
      <c r="F49" s="22">
        <v>-200000</v>
      </c>
      <c r="G49" s="23">
        <f t="shared" si="1"/>
        <v>1000000</v>
      </c>
    </row>
    <row r="50" spans="1:7" ht="30" customHeight="1" x14ac:dyDescent="0.15">
      <c r="A50" s="95"/>
      <c r="B50" s="95"/>
      <c r="C50" s="32" t="s">
        <v>41</v>
      </c>
      <c r="D50" s="21"/>
      <c r="E50" s="22"/>
      <c r="F50" s="22"/>
      <c r="G50" s="23">
        <f t="shared" si="1"/>
        <v>0</v>
      </c>
    </row>
    <row r="51" spans="1:7" ht="30" customHeight="1" x14ac:dyDescent="0.15">
      <c r="A51" s="95"/>
      <c r="B51" s="95"/>
      <c r="C51" s="32" t="s">
        <v>42</v>
      </c>
      <c r="D51" s="21"/>
      <c r="E51" s="22"/>
      <c r="F51" s="22"/>
      <c r="G51" s="23">
        <f t="shared" si="1"/>
        <v>0</v>
      </c>
    </row>
    <row r="52" spans="1:7" ht="30" customHeight="1" x14ac:dyDescent="0.15">
      <c r="A52" s="95"/>
      <c r="B52" s="95"/>
      <c r="C52" s="32" t="s">
        <v>43</v>
      </c>
      <c r="D52" s="21"/>
      <c r="E52" s="22"/>
      <c r="F52" s="22"/>
      <c r="G52" s="23">
        <f t="shared" si="1"/>
        <v>0</v>
      </c>
    </row>
    <row r="53" spans="1:7" ht="30" customHeight="1" x14ac:dyDescent="0.15">
      <c r="A53" s="95"/>
      <c r="B53" s="95"/>
      <c r="C53" s="32" t="s">
        <v>44</v>
      </c>
      <c r="D53" s="21"/>
      <c r="E53" s="22"/>
      <c r="F53" s="22"/>
      <c r="G53" s="23">
        <f t="shared" si="1"/>
        <v>0</v>
      </c>
    </row>
    <row r="54" spans="1:7" ht="30" customHeight="1" x14ac:dyDescent="0.15">
      <c r="A54" s="95"/>
      <c r="B54" s="95"/>
      <c r="C54" s="32" t="s">
        <v>45</v>
      </c>
      <c r="D54" s="21"/>
      <c r="E54" s="22"/>
      <c r="F54" s="22"/>
      <c r="G54" s="23">
        <f t="shared" si="1"/>
        <v>0</v>
      </c>
    </row>
    <row r="55" spans="1:7" ht="30" customHeight="1" x14ac:dyDescent="0.15">
      <c r="A55" s="95"/>
      <c r="B55" s="95"/>
      <c r="C55" s="32" t="s">
        <v>46</v>
      </c>
      <c r="D55" s="21"/>
      <c r="E55" s="22">
        <v>500000</v>
      </c>
      <c r="F55" s="22">
        <v>70000</v>
      </c>
      <c r="G55" s="23">
        <f t="shared" si="1"/>
        <v>570000</v>
      </c>
    </row>
    <row r="56" spans="1:7" ht="30" customHeight="1" x14ac:dyDescent="0.15">
      <c r="A56" s="95"/>
      <c r="B56" s="95"/>
      <c r="C56" s="32" t="s">
        <v>47</v>
      </c>
      <c r="D56" s="21"/>
      <c r="E56" s="22"/>
      <c r="F56" s="22"/>
      <c r="G56" s="23">
        <f t="shared" si="1"/>
        <v>0</v>
      </c>
    </row>
    <row r="57" spans="1:7" ht="30" customHeight="1" x14ac:dyDescent="0.15">
      <c r="A57" s="95"/>
      <c r="B57" s="95"/>
      <c r="C57" s="62" t="s">
        <v>48</v>
      </c>
      <c r="D57" s="63"/>
      <c r="E57" s="54">
        <f>SUM(E58:E80)</f>
        <v>26730000</v>
      </c>
      <c r="F57" s="54">
        <f>SUM(F58:F80)</f>
        <v>-155000</v>
      </c>
      <c r="G57" s="64">
        <f>SUM(E57:F57)</f>
        <v>26575000</v>
      </c>
    </row>
    <row r="58" spans="1:7" ht="30" customHeight="1" x14ac:dyDescent="0.15">
      <c r="A58" s="95"/>
      <c r="B58" s="95"/>
      <c r="C58" s="32" t="s">
        <v>49</v>
      </c>
      <c r="D58" s="21"/>
      <c r="E58" s="22">
        <v>300000</v>
      </c>
      <c r="F58" s="22">
        <v>-140000</v>
      </c>
      <c r="G58" s="23">
        <f>SUM(E58:F58)</f>
        <v>160000</v>
      </c>
    </row>
    <row r="59" spans="1:7" ht="30" customHeight="1" x14ac:dyDescent="0.15">
      <c r="A59" s="95"/>
      <c r="B59" s="95"/>
      <c r="C59" s="32" t="s">
        <v>50</v>
      </c>
      <c r="D59" s="21"/>
      <c r="E59" s="22">
        <v>170000</v>
      </c>
      <c r="F59" s="22">
        <v>40000</v>
      </c>
      <c r="G59" s="23">
        <f t="shared" ref="G59:G83" si="2">SUM(E59:F59)</f>
        <v>210000</v>
      </c>
    </row>
    <row r="60" spans="1:7" ht="30" customHeight="1" x14ac:dyDescent="0.15">
      <c r="A60" s="95"/>
      <c r="B60" s="95"/>
      <c r="C60" s="32" t="s">
        <v>51</v>
      </c>
      <c r="D60" s="21"/>
      <c r="E60" s="22">
        <v>10000</v>
      </c>
      <c r="F60" s="22">
        <v>-10000</v>
      </c>
      <c r="G60" s="23">
        <f t="shared" si="2"/>
        <v>0</v>
      </c>
    </row>
    <row r="61" spans="1:7" ht="30" customHeight="1" x14ac:dyDescent="0.15">
      <c r="A61" s="95"/>
      <c r="B61" s="95"/>
      <c r="C61" s="32" t="s">
        <v>52</v>
      </c>
      <c r="D61" s="21"/>
      <c r="E61" s="22"/>
      <c r="F61" s="22"/>
      <c r="G61" s="23">
        <f t="shared" si="2"/>
        <v>0</v>
      </c>
    </row>
    <row r="62" spans="1:7" ht="30" customHeight="1" x14ac:dyDescent="0.15">
      <c r="A62" s="95"/>
      <c r="B62" s="95"/>
      <c r="C62" s="32" t="s">
        <v>53</v>
      </c>
      <c r="D62" s="21"/>
      <c r="E62" s="22">
        <v>1200000</v>
      </c>
      <c r="F62" s="22">
        <v>150000</v>
      </c>
      <c r="G62" s="23">
        <f t="shared" si="2"/>
        <v>1350000</v>
      </c>
    </row>
    <row r="63" spans="1:7" ht="30" customHeight="1" x14ac:dyDescent="0.15">
      <c r="A63" s="95"/>
      <c r="B63" s="95"/>
      <c r="C63" s="32" t="s">
        <v>54</v>
      </c>
      <c r="D63" s="21"/>
      <c r="E63" s="22">
        <v>400000</v>
      </c>
      <c r="F63" s="22">
        <v>-50000</v>
      </c>
      <c r="G63" s="23">
        <f t="shared" si="2"/>
        <v>350000</v>
      </c>
    </row>
    <row r="64" spans="1:7" ht="30" customHeight="1" x14ac:dyDescent="0.15">
      <c r="A64" s="95"/>
      <c r="B64" s="95"/>
      <c r="C64" s="32" t="s">
        <v>36</v>
      </c>
      <c r="D64" s="21"/>
      <c r="E64" s="22">
        <v>5000000</v>
      </c>
      <c r="F64" s="22">
        <v>160000</v>
      </c>
      <c r="G64" s="23">
        <f t="shared" si="2"/>
        <v>5160000</v>
      </c>
    </row>
    <row r="65" spans="1:7" ht="30" customHeight="1" x14ac:dyDescent="0.15">
      <c r="A65" s="95"/>
      <c r="B65" s="95"/>
      <c r="C65" s="32" t="s">
        <v>37</v>
      </c>
      <c r="D65" s="21"/>
      <c r="E65" s="22">
        <v>10000</v>
      </c>
      <c r="F65" s="22">
        <v>-5000</v>
      </c>
      <c r="G65" s="23">
        <f t="shared" si="2"/>
        <v>5000</v>
      </c>
    </row>
    <row r="66" spans="1:7" ht="30" customHeight="1" x14ac:dyDescent="0.15">
      <c r="A66" s="95"/>
      <c r="B66" s="95"/>
      <c r="C66" s="32" t="s">
        <v>55</v>
      </c>
      <c r="D66" s="21"/>
      <c r="E66" s="22">
        <v>1900000</v>
      </c>
      <c r="F66" s="22">
        <v>-900000</v>
      </c>
      <c r="G66" s="23">
        <f t="shared" si="2"/>
        <v>1000000</v>
      </c>
    </row>
    <row r="67" spans="1:7" ht="30" customHeight="1" x14ac:dyDescent="0.15">
      <c r="A67" s="95"/>
      <c r="B67" s="95"/>
      <c r="C67" s="32" t="s">
        <v>56</v>
      </c>
      <c r="D67" s="21"/>
      <c r="E67" s="22">
        <v>950000</v>
      </c>
      <c r="F67" s="22">
        <v>-50000</v>
      </c>
      <c r="G67" s="23">
        <f t="shared" si="2"/>
        <v>900000</v>
      </c>
    </row>
    <row r="68" spans="1:7" ht="30" customHeight="1" x14ac:dyDescent="0.15">
      <c r="A68" s="95"/>
      <c r="B68" s="95"/>
      <c r="C68" s="32" t="s">
        <v>57</v>
      </c>
      <c r="D68" s="21"/>
      <c r="E68" s="22"/>
      <c r="F68" s="22"/>
      <c r="G68" s="23">
        <f t="shared" si="2"/>
        <v>0</v>
      </c>
    </row>
    <row r="69" spans="1:7" ht="30" customHeight="1" x14ac:dyDescent="0.15">
      <c r="A69" s="95"/>
      <c r="B69" s="95"/>
      <c r="C69" s="32" t="s">
        <v>58</v>
      </c>
      <c r="D69" s="21"/>
      <c r="E69" s="22">
        <v>700000</v>
      </c>
      <c r="F69" s="22">
        <v>-330000</v>
      </c>
      <c r="G69" s="23">
        <f t="shared" si="2"/>
        <v>370000</v>
      </c>
    </row>
    <row r="70" spans="1:7" ht="30" customHeight="1" x14ac:dyDescent="0.15">
      <c r="A70" s="95"/>
      <c r="B70" s="95"/>
      <c r="C70" s="32" t="s">
        <v>59</v>
      </c>
      <c r="D70" s="21"/>
      <c r="E70" s="22">
        <v>7000000</v>
      </c>
      <c r="F70" s="22">
        <v>1000000</v>
      </c>
      <c r="G70" s="23">
        <f t="shared" si="2"/>
        <v>8000000</v>
      </c>
    </row>
    <row r="71" spans="1:7" ht="30" customHeight="1" x14ac:dyDescent="0.15">
      <c r="A71" s="95"/>
      <c r="B71" s="95"/>
      <c r="C71" s="32" t="s">
        <v>60</v>
      </c>
      <c r="D71" s="21"/>
      <c r="E71" s="22">
        <v>600000</v>
      </c>
      <c r="F71" s="22"/>
      <c r="G71" s="23">
        <f t="shared" si="2"/>
        <v>600000</v>
      </c>
    </row>
    <row r="72" spans="1:7" ht="30" customHeight="1" x14ac:dyDescent="0.15">
      <c r="A72" s="95"/>
      <c r="B72" s="95"/>
      <c r="C72" s="32" t="s">
        <v>39</v>
      </c>
      <c r="D72" s="21"/>
      <c r="E72" s="22">
        <v>500000</v>
      </c>
      <c r="F72" s="22">
        <v>100000</v>
      </c>
      <c r="G72" s="23">
        <f t="shared" si="2"/>
        <v>600000</v>
      </c>
    </row>
    <row r="73" spans="1:7" ht="30" customHeight="1" x14ac:dyDescent="0.15">
      <c r="A73" s="95"/>
      <c r="B73" s="95"/>
      <c r="C73" s="32" t="s">
        <v>40</v>
      </c>
      <c r="D73" s="21"/>
      <c r="E73" s="22">
        <v>4400000</v>
      </c>
      <c r="F73" s="22">
        <v>-100000</v>
      </c>
      <c r="G73" s="23">
        <f t="shared" si="2"/>
        <v>4300000</v>
      </c>
    </row>
    <row r="74" spans="1:7" ht="30" customHeight="1" x14ac:dyDescent="0.15">
      <c r="A74" s="95"/>
      <c r="B74" s="95"/>
      <c r="C74" s="32" t="s">
        <v>61</v>
      </c>
      <c r="D74" s="21"/>
      <c r="E74" s="22">
        <v>600000</v>
      </c>
      <c r="F74" s="22"/>
      <c r="G74" s="23">
        <f t="shared" si="2"/>
        <v>600000</v>
      </c>
    </row>
    <row r="75" spans="1:7" ht="30" customHeight="1" x14ac:dyDescent="0.15">
      <c r="A75" s="95"/>
      <c r="B75" s="95"/>
      <c r="C75" s="32" t="s">
        <v>62</v>
      </c>
      <c r="D75" s="21"/>
      <c r="E75" s="22">
        <v>40000</v>
      </c>
      <c r="F75" s="22">
        <v>-20000</v>
      </c>
      <c r="G75" s="23">
        <f t="shared" si="2"/>
        <v>20000</v>
      </c>
    </row>
    <row r="76" spans="1:7" ht="30" customHeight="1" x14ac:dyDescent="0.15">
      <c r="A76" s="95"/>
      <c r="B76" s="95"/>
      <c r="C76" s="32" t="s">
        <v>63</v>
      </c>
      <c r="D76" s="21"/>
      <c r="E76" s="22">
        <v>1750000</v>
      </c>
      <c r="F76" s="22"/>
      <c r="G76" s="23">
        <f t="shared" si="2"/>
        <v>1750000</v>
      </c>
    </row>
    <row r="77" spans="1:7" ht="30" customHeight="1" x14ac:dyDescent="0.15">
      <c r="A77" s="95"/>
      <c r="B77" s="95"/>
      <c r="C77" s="32" t="s">
        <v>64</v>
      </c>
      <c r="D77" s="21"/>
      <c r="E77" s="22">
        <v>100000</v>
      </c>
      <c r="F77" s="22"/>
      <c r="G77" s="23">
        <f t="shared" si="2"/>
        <v>100000</v>
      </c>
    </row>
    <row r="78" spans="1:7" ht="30" customHeight="1" x14ac:dyDescent="0.15">
      <c r="A78" s="95"/>
      <c r="B78" s="95"/>
      <c r="C78" s="32" t="s">
        <v>65</v>
      </c>
      <c r="D78" s="21"/>
      <c r="E78" s="22">
        <v>100000</v>
      </c>
      <c r="F78" s="22"/>
      <c r="G78" s="23">
        <f t="shared" si="2"/>
        <v>100000</v>
      </c>
    </row>
    <row r="79" spans="1:7" ht="30" customHeight="1" x14ac:dyDescent="0.15">
      <c r="A79" s="95"/>
      <c r="B79" s="95"/>
      <c r="C79" s="32" t="s">
        <v>46</v>
      </c>
      <c r="D79" s="21"/>
      <c r="E79" s="22">
        <v>1000000</v>
      </c>
      <c r="F79" s="22"/>
      <c r="G79" s="23">
        <f t="shared" si="2"/>
        <v>1000000</v>
      </c>
    </row>
    <row r="80" spans="1:7" ht="30" customHeight="1" x14ac:dyDescent="0.15">
      <c r="A80" s="95"/>
      <c r="B80" s="95"/>
      <c r="C80" s="32" t="s">
        <v>66</v>
      </c>
      <c r="D80" s="21"/>
      <c r="E80" s="22"/>
      <c r="F80" s="22"/>
      <c r="G80" s="23">
        <f t="shared" si="2"/>
        <v>0</v>
      </c>
    </row>
    <row r="81" spans="1:7" ht="30" customHeight="1" x14ac:dyDescent="0.15">
      <c r="A81" s="95"/>
      <c r="B81" s="95"/>
      <c r="C81" s="32" t="s">
        <v>67</v>
      </c>
      <c r="D81" s="21"/>
      <c r="E81" s="22">
        <v>3200000</v>
      </c>
      <c r="F81" s="22">
        <v>-200000</v>
      </c>
      <c r="G81" s="23">
        <f t="shared" si="2"/>
        <v>3000000</v>
      </c>
    </row>
    <row r="82" spans="1:7" ht="30" customHeight="1" x14ac:dyDescent="0.15">
      <c r="A82" s="95"/>
      <c r="B82" s="95"/>
      <c r="C82" s="32" t="s">
        <v>68</v>
      </c>
      <c r="D82" s="21"/>
      <c r="E82" s="22">
        <f>SUM(E83)</f>
        <v>0</v>
      </c>
      <c r="F82" s="22">
        <f>SUM(F83)</f>
        <v>75000</v>
      </c>
      <c r="G82" s="23">
        <f t="shared" si="2"/>
        <v>75000</v>
      </c>
    </row>
    <row r="83" spans="1:7" ht="30" customHeight="1" x14ac:dyDescent="0.15">
      <c r="A83" s="95"/>
      <c r="B83" s="95"/>
      <c r="C83" s="44" t="s">
        <v>69</v>
      </c>
      <c r="D83" s="35"/>
      <c r="E83" s="36"/>
      <c r="F83" s="36">
        <v>75000</v>
      </c>
      <c r="G83" s="23">
        <f t="shared" si="2"/>
        <v>75000</v>
      </c>
    </row>
    <row r="84" spans="1:7" ht="30" customHeight="1" x14ac:dyDescent="0.15">
      <c r="A84" s="95"/>
      <c r="B84" s="96"/>
      <c r="C84" s="31" t="s">
        <v>70</v>
      </c>
      <c r="D84" s="18"/>
      <c r="E84" s="19">
        <f>SUM(E24,E33,E57,E81,E82)</f>
        <v>194500000</v>
      </c>
      <c r="F84" s="19">
        <f>SUM(F24,F33,F57,F81,F82)</f>
        <v>-4530000</v>
      </c>
      <c r="G84" s="20">
        <f>SUM(E84:F84)</f>
        <v>189970000</v>
      </c>
    </row>
    <row r="85" spans="1:7" ht="30" customHeight="1" x14ac:dyDescent="0.15">
      <c r="A85" s="96"/>
      <c r="B85" s="33"/>
      <c r="C85" s="30" t="s">
        <v>71</v>
      </c>
      <c r="D85" s="30"/>
      <c r="E85" s="24">
        <f>E23-E84</f>
        <v>33600500</v>
      </c>
      <c r="F85" s="24">
        <f>F23-F84</f>
        <v>-730000</v>
      </c>
      <c r="G85" s="25">
        <f t="shared" ref="G85" si="3">SUM(E85:F85)</f>
        <v>32870500</v>
      </c>
    </row>
    <row r="86" spans="1:7" ht="30" customHeight="1" x14ac:dyDescent="0.15">
      <c r="A86" s="94" t="s">
        <v>120</v>
      </c>
      <c r="B86" s="94" t="s">
        <v>118</v>
      </c>
      <c r="C86" s="18" t="s">
        <v>72</v>
      </c>
      <c r="D86" s="18"/>
      <c r="E86" s="19">
        <f>SUM(E87:E88)</f>
        <v>0</v>
      </c>
      <c r="F86" s="19">
        <f t="shared" ref="F86" si="4">SUM(F87:F88)</f>
        <v>0</v>
      </c>
      <c r="G86" s="20">
        <f>SUM(E86:F86)</f>
        <v>0</v>
      </c>
    </row>
    <row r="87" spans="1:7" ht="30" customHeight="1" x14ac:dyDescent="0.15">
      <c r="A87" s="95"/>
      <c r="B87" s="95"/>
      <c r="C87" s="21" t="s">
        <v>127</v>
      </c>
      <c r="D87" s="21"/>
      <c r="E87" s="22"/>
      <c r="F87" s="22"/>
      <c r="G87" s="23">
        <f t="shared" ref="G87:G92" si="5">SUM(E87:F87)</f>
        <v>0</v>
      </c>
    </row>
    <row r="88" spans="1:7" ht="30" customHeight="1" x14ac:dyDescent="0.15">
      <c r="A88" s="95"/>
      <c r="B88" s="95"/>
      <c r="C88" s="21" t="s">
        <v>73</v>
      </c>
      <c r="D88" s="21"/>
      <c r="E88" s="22"/>
      <c r="F88" s="22"/>
      <c r="G88" s="23">
        <f t="shared" si="5"/>
        <v>0</v>
      </c>
    </row>
    <row r="89" spans="1:7" ht="30" customHeight="1" x14ac:dyDescent="0.15">
      <c r="A89" s="95"/>
      <c r="B89" s="95"/>
      <c r="C89" s="21" t="s">
        <v>74</v>
      </c>
      <c r="D89" s="21"/>
      <c r="E89" s="22">
        <f>SUM(E90)</f>
        <v>0</v>
      </c>
      <c r="F89" s="22">
        <f>SUM(F90)</f>
        <v>0</v>
      </c>
      <c r="G89" s="23">
        <f t="shared" si="5"/>
        <v>0</v>
      </c>
    </row>
    <row r="90" spans="1:7" ht="30" customHeight="1" x14ac:dyDescent="0.15">
      <c r="A90" s="95"/>
      <c r="B90" s="95"/>
      <c r="C90" s="21" t="s">
        <v>75</v>
      </c>
      <c r="D90" s="21"/>
      <c r="E90" s="22"/>
      <c r="F90" s="22"/>
      <c r="G90" s="23">
        <f t="shared" si="5"/>
        <v>0</v>
      </c>
    </row>
    <row r="91" spans="1:7" ht="30" customHeight="1" x14ac:dyDescent="0.15">
      <c r="A91" s="95"/>
      <c r="B91" s="95"/>
      <c r="C91" s="21" t="s">
        <v>76</v>
      </c>
      <c r="D91" s="21"/>
      <c r="E91" s="22"/>
      <c r="F91" s="22">
        <v>0</v>
      </c>
      <c r="G91" s="37">
        <f t="shared" si="5"/>
        <v>0</v>
      </c>
    </row>
    <row r="92" spans="1:7" ht="30" customHeight="1" x14ac:dyDescent="0.15">
      <c r="A92" s="95"/>
      <c r="B92" s="96"/>
      <c r="C92" s="29" t="s">
        <v>77</v>
      </c>
      <c r="D92" s="30"/>
      <c r="E92" s="24">
        <f>SUM(E86,E89,E91)</f>
        <v>0</v>
      </c>
      <c r="F92" s="24">
        <f>SUM(F86,F89,F91)</f>
        <v>0</v>
      </c>
      <c r="G92" s="20">
        <f t="shared" si="5"/>
        <v>0</v>
      </c>
    </row>
    <row r="93" spans="1:7" ht="30" customHeight="1" x14ac:dyDescent="0.15">
      <c r="A93" s="95"/>
      <c r="B93" s="94" t="s">
        <v>119</v>
      </c>
      <c r="C93" s="18" t="s">
        <v>78</v>
      </c>
      <c r="D93" s="18"/>
      <c r="E93" s="73">
        <v>32388000</v>
      </c>
      <c r="F93" s="19">
        <v>2000000</v>
      </c>
      <c r="G93" s="20">
        <f>SUM(E93:F93)</f>
        <v>34388000</v>
      </c>
    </row>
    <row r="94" spans="1:7" ht="30" customHeight="1" x14ac:dyDescent="0.15">
      <c r="A94" s="95"/>
      <c r="B94" s="95"/>
      <c r="C94" s="21" t="s">
        <v>79</v>
      </c>
      <c r="D94" s="21"/>
      <c r="E94" s="22">
        <f>SUM(E95:E99)</f>
        <v>0</v>
      </c>
      <c r="F94" s="22">
        <f>SUM(F95:F99)</f>
        <v>1125300</v>
      </c>
      <c r="G94" s="23">
        <f>SUM(E94:F94)</f>
        <v>1125300</v>
      </c>
    </row>
    <row r="95" spans="1:7" ht="30" customHeight="1" x14ac:dyDescent="0.15">
      <c r="A95" s="95"/>
      <c r="B95" s="95"/>
      <c r="C95" s="21" t="s">
        <v>80</v>
      </c>
      <c r="D95" s="21"/>
      <c r="E95" s="22"/>
      <c r="F95" s="22"/>
      <c r="G95" s="23">
        <f t="shared" ref="G95:G100" si="6">SUM(E95:F95)</f>
        <v>0</v>
      </c>
    </row>
    <row r="96" spans="1:7" ht="30" customHeight="1" x14ac:dyDescent="0.15">
      <c r="A96" s="95"/>
      <c r="B96" s="95"/>
      <c r="C96" s="21" t="s">
        <v>81</v>
      </c>
      <c r="D96" s="21"/>
      <c r="E96" s="22"/>
      <c r="F96" s="22"/>
      <c r="G96" s="23">
        <f t="shared" si="6"/>
        <v>0</v>
      </c>
    </row>
    <row r="97" spans="1:7" ht="30" customHeight="1" x14ac:dyDescent="0.15">
      <c r="A97" s="95"/>
      <c r="B97" s="95"/>
      <c r="C97" s="21" t="s">
        <v>82</v>
      </c>
      <c r="D97" s="21"/>
      <c r="E97" s="22"/>
      <c r="F97" s="22"/>
      <c r="G97" s="23">
        <f t="shared" si="6"/>
        <v>0</v>
      </c>
    </row>
    <row r="98" spans="1:7" ht="30" customHeight="1" x14ac:dyDescent="0.15">
      <c r="A98" s="95"/>
      <c r="B98" s="95"/>
      <c r="C98" s="21" t="s">
        <v>83</v>
      </c>
      <c r="D98" s="21"/>
      <c r="E98" s="22"/>
      <c r="F98" s="22">
        <v>1125300</v>
      </c>
      <c r="G98" s="23">
        <f t="shared" si="6"/>
        <v>1125300</v>
      </c>
    </row>
    <row r="99" spans="1:7" ht="30" customHeight="1" x14ac:dyDescent="0.15">
      <c r="A99" s="95"/>
      <c r="B99" s="95"/>
      <c r="C99" s="21" t="s">
        <v>84</v>
      </c>
      <c r="D99" s="21"/>
      <c r="E99" s="22"/>
      <c r="F99" s="22"/>
      <c r="G99" s="23">
        <f t="shared" si="6"/>
        <v>0</v>
      </c>
    </row>
    <row r="100" spans="1:7" ht="30" customHeight="1" x14ac:dyDescent="0.15">
      <c r="A100" s="95"/>
      <c r="B100" s="95"/>
      <c r="C100" s="21" t="s">
        <v>126</v>
      </c>
      <c r="D100" s="21"/>
      <c r="E100" s="22"/>
      <c r="F100" s="22"/>
      <c r="G100" s="23">
        <f t="shared" si="6"/>
        <v>0</v>
      </c>
    </row>
    <row r="101" spans="1:7" ht="30" customHeight="1" x14ac:dyDescent="0.15">
      <c r="A101" s="95"/>
      <c r="B101" s="96"/>
      <c r="C101" s="30" t="s">
        <v>85</v>
      </c>
      <c r="D101" s="30"/>
      <c r="E101" s="24">
        <f>SUM(E93,E94,E100)</f>
        <v>32388000</v>
      </c>
      <c r="F101" s="24">
        <f>SUM(F93,F94)</f>
        <v>3125300</v>
      </c>
      <c r="G101" s="25">
        <f t="shared" ref="G101:G102" si="7">SUM(E101:F101)</f>
        <v>35513300</v>
      </c>
    </row>
    <row r="102" spans="1:7" ht="42" customHeight="1" x14ac:dyDescent="0.15">
      <c r="A102" s="34"/>
      <c r="B102" s="33"/>
      <c r="C102" s="35" t="s">
        <v>86</v>
      </c>
      <c r="D102" s="35"/>
      <c r="E102" s="36">
        <f>E92-E101</f>
        <v>-32388000</v>
      </c>
      <c r="F102" s="36">
        <f>F92-F101</f>
        <v>-3125300</v>
      </c>
      <c r="G102" s="37">
        <f t="shared" si="7"/>
        <v>-35513300</v>
      </c>
    </row>
    <row r="103" spans="1:7" ht="30" customHeight="1" x14ac:dyDescent="0.15">
      <c r="A103" s="100" t="s">
        <v>122</v>
      </c>
      <c r="B103" s="94" t="s">
        <v>118</v>
      </c>
      <c r="C103" s="18" t="s">
        <v>87</v>
      </c>
      <c r="D103" s="18"/>
      <c r="E103" s="19">
        <f>SUM(E104:E105)</f>
        <v>0</v>
      </c>
      <c r="F103" s="19">
        <f>SUM(F104:F105)</f>
        <v>0</v>
      </c>
      <c r="G103" s="20">
        <f>SUM(E103:F103)</f>
        <v>0</v>
      </c>
    </row>
    <row r="104" spans="1:7" ht="30" customHeight="1" x14ac:dyDescent="0.15">
      <c r="A104" s="101"/>
      <c r="B104" s="95"/>
      <c r="C104" s="21" t="s">
        <v>88</v>
      </c>
      <c r="D104" s="21"/>
      <c r="E104" s="22"/>
      <c r="F104" s="22"/>
      <c r="G104" s="23">
        <f>SUM(E104:F104)</f>
        <v>0</v>
      </c>
    </row>
    <row r="105" spans="1:7" ht="30" customHeight="1" x14ac:dyDescent="0.15">
      <c r="A105" s="101"/>
      <c r="B105" s="95"/>
      <c r="C105" s="21" t="s">
        <v>128</v>
      </c>
      <c r="D105" s="21"/>
      <c r="E105" s="22"/>
      <c r="F105" s="22"/>
      <c r="G105" s="23">
        <f t="shared" ref="G105:G109" si="8">SUM(E105:F105)</f>
        <v>0</v>
      </c>
    </row>
    <row r="106" spans="1:7" ht="30" customHeight="1" x14ac:dyDescent="0.15">
      <c r="A106" s="101"/>
      <c r="B106" s="95"/>
      <c r="C106" s="21" t="s">
        <v>106</v>
      </c>
      <c r="D106" s="21"/>
      <c r="E106" s="22"/>
      <c r="F106" s="22">
        <v>0</v>
      </c>
      <c r="G106" s="23">
        <f t="shared" si="8"/>
        <v>0</v>
      </c>
    </row>
    <row r="107" spans="1:7" ht="30" customHeight="1" x14ac:dyDescent="0.15">
      <c r="A107" s="101"/>
      <c r="B107" s="95"/>
      <c r="C107" s="21" t="s">
        <v>136</v>
      </c>
      <c r="D107" s="21"/>
      <c r="E107" s="22"/>
      <c r="F107" s="22">
        <v>41200000</v>
      </c>
      <c r="G107" s="23">
        <f t="shared" si="8"/>
        <v>41200000</v>
      </c>
    </row>
    <row r="108" spans="1:7" ht="30" customHeight="1" x14ac:dyDescent="0.15">
      <c r="A108" s="101"/>
      <c r="B108" s="95"/>
      <c r="C108" s="21" t="s">
        <v>89</v>
      </c>
      <c r="D108" s="21"/>
      <c r="E108" s="22">
        <f>SUM(E109)</f>
        <v>0</v>
      </c>
      <c r="F108" s="22">
        <f>SUM(F109)</f>
        <v>0</v>
      </c>
      <c r="G108" s="23">
        <f t="shared" si="8"/>
        <v>0</v>
      </c>
    </row>
    <row r="109" spans="1:7" ht="30" customHeight="1" x14ac:dyDescent="0.15">
      <c r="A109" s="101"/>
      <c r="B109" s="95"/>
      <c r="C109" s="21" t="s">
        <v>90</v>
      </c>
      <c r="D109" s="21"/>
      <c r="E109" s="22"/>
      <c r="F109" s="22"/>
      <c r="G109" s="23">
        <f t="shared" si="8"/>
        <v>0</v>
      </c>
    </row>
    <row r="110" spans="1:7" ht="30" customHeight="1" x14ac:dyDescent="0.15">
      <c r="A110" s="101"/>
      <c r="B110" s="96"/>
      <c r="C110" s="30" t="s">
        <v>91</v>
      </c>
      <c r="D110" s="30"/>
      <c r="E110" s="24">
        <f>SUM(E103,E106,E107,E108)</f>
        <v>0</v>
      </c>
      <c r="F110" s="24">
        <f>SUM(F103,F106,F107,F108)</f>
        <v>41200000</v>
      </c>
      <c r="G110" s="25">
        <f>SUM(E110:F110)</f>
        <v>41200000</v>
      </c>
    </row>
    <row r="111" spans="1:7" ht="30" customHeight="1" x14ac:dyDescent="0.15">
      <c r="A111" s="101"/>
      <c r="B111" s="94" t="s">
        <v>119</v>
      </c>
      <c r="C111" s="31" t="s">
        <v>134</v>
      </c>
      <c r="D111" s="18"/>
      <c r="E111" s="19"/>
      <c r="F111" s="19">
        <v>2875000</v>
      </c>
      <c r="G111" s="20">
        <f>SUM(E111:F111)</f>
        <v>2875000</v>
      </c>
    </row>
    <row r="112" spans="1:7" ht="30" customHeight="1" x14ac:dyDescent="0.15">
      <c r="A112" s="101"/>
      <c r="B112" s="95"/>
      <c r="C112" s="21" t="s">
        <v>92</v>
      </c>
      <c r="D112" s="21"/>
      <c r="E112" s="22">
        <f>SUM(E113)</f>
        <v>1000000</v>
      </c>
      <c r="F112" s="22">
        <f>SUM(F113)</f>
        <v>0</v>
      </c>
      <c r="G112" s="23">
        <f>SUM(E112:F112)</f>
        <v>1000000</v>
      </c>
    </row>
    <row r="113" spans="1:7" ht="30" customHeight="1" x14ac:dyDescent="0.15">
      <c r="A113" s="101"/>
      <c r="B113" s="95"/>
      <c r="C113" s="21" t="s">
        <v>93</v>
      </c>
      <c r="D113" s="21"/>
      <c r="E113" s="22">
        <v>1000000</v>
      </c>
      <c r="F113" s="22"/>
      <c r="G113" s="23">
        <f t="shared" ref="G113:G114" si="9">E113-F113</f>
        <v>1000000</v>
      </c>
    </row>
    <row r="114" spans="1:7" ht="30" customHeight="1" x14ac:dyDescent="0.15">
      <c r="A114" s="101"/>
      <c r="B114" s="95"/>
      <c r="C114" s="21" t="s">
        <v>94</v>
      </c>
      <c r="D114" s="21"/>
      <c r="E114" s="22"/>
      <c r="F114" s="22">
        <v>0</v>
      </c>
      <c r="G114" s="23">
        <f t="shared" si="9"/>
        <v>0</v>
      </c>
    </row>
    <row r="115" spans="1:7" ht="30" customHeight="1" x14ac:dyDescent="0.15">
      <c r="A115" s="101"/>
      <c r="B115" s="95"/>
      <c r="C115" s="21" t="s">
        <v>135</v>
      </c>
      <c r="D115" s="21"/>
      <c r="E115" s="22"/>
      <c r="F115" s="22">
        <v>66620000</v>
      </c>
      <c r="G115" s="23">
        <f t="shared" ref="G115:G117" si="10">SUM(E115:F115)</f>
        <v>66620000</v>
      </c>
    </row>
    <row r="116" spans="1:7" ht="30" customHeight="1" x14ac:dyDescent="0.15">
      <c r="A116" s="101"/>
      <c r="B116" s="95"/>
      <c r="C116" s="21" t="s">
        <v>95</v>
      </c>
      <c r="D116" s="21"/>
      <c r="E116" s="22"/>
      <c r="F116" s="22">
        <f>SUM(F117)</f>
        <v>1800000</v>
      </c>
      <c r="G116" s="23">
        <f t="shared" si="10"/>
        <v>1800000</v>
      </c>
    </row>
    <row r="117" spans="1:7" ht="30" customHeight="1" x14ac:dyDescent="0.15">
      <c r="A117" s="101"/>
      <c r="B117" s="95"/>
      <c r="C117" s="21" t="s">
        <v>96</v>
      </c>
      <c r="D117" s="21"/>
      <c r="E117" s="22"/>
      <c r="F117" s="22">
        <v>1800000</v>
      </c>
      <c r="G117" s="23">
        <f t="shared" si="10"/>
        <v>1800000</v>
      </c>
    </row>
    <row r="118" spans="1:7" ht="30" customHeight="1" x14ac:dyDescent="0.15">
      <c r="A118" s="101"/>
      <c r="B118" s="96"/>
      <c r="C118" s="30" t="s">
        <v>97</v>
      </c>
      <c r="D118" s="30"/>
      <c r="E118" s="24">
        <f>SUM(E111,E112,E114,E115,E116)</f>
        <v>1000000</v>
      </c>
      <c r="F118" s="24">
        <f>SUM(F111,F112,F114,F115,F116)</f>
        <v>71295000</v>
      </c>
      <c r="G118" s="25">
        <f>SUM(E118:F118)</f>
        <v>72295000</v>
      </c>
    </row>
    <row r="119" spans="1:7" ht="30" customHeight="1" x14ac:dyDescent="0.15">
      <c r="A119" s="102"/>
      <c r="B119" s="97" t="s">
        <v>98</v>
      </c>
      <c r="C119" s="98"/>
      <c r="D119" s="99"/>
      <c r="E119" s="24">
        <f>E110-E118</f>
        <v>-1000000</v>
      </c>
      <c r="F119" s="24">
        <f>F110-F118</f>
        <v>-30095000</v>
      </c>
      <c r="G119" s="25">
        <f>SUM(E119:F119)</f>
        <v>-31095000</v>
      </c>
    </row>
    <row r="120" spans="1:7" ht="48" customHeight="1" x14ac:dyDescent="0.15">
      <c r="A120" s="38"/>
      <c r="B120" s="39"/>
      <c r="C120" s="18" t="s">
        <v>99</v>
      </c>
      <c r="D120" s="18"/>
      <c r="E120" s="19"/>
      <c r="F120" s="19"/>
      <c r="G120" s="20">
        <f>SUM(E120:F120)</f>
        <v>0</v>
      </c>
    </row>
    <row r="121" spans="1:7" ht="30" customHeight="1" x14ac:dyDescent="0.15">
      <c r="A121" s="97" t="s">
        <v>100</v>
      </c>
      <c r="B121" s="98"/>
      <c r="C121" s="98"/>
      <c r="D121" s="99"/>
      <c r="E121" s="24">
        <f>E85+E102+E119-E120</f>
        <v>212500</v>
      </c>
      <c r="F121" s="24">
        <f>F85+F102+F119-F120</f>
        <v>-33950300</v>
      </c>
      <c r="G121" s="25">
        <f>SUM(E121:F121)</f>
        <v>-33737800</v>
      </c>
    </row>
    <row r="122" spans="1:7" ht="30" customHeight="1" x14ac:dyDescent="0.15">
      <c r="A122" s="40"/>
      <c r="B122" s="40"/>
      <c r="C122" s="40"/>
      <c r="D122" s="40"/>
      <c r="E122" s="21"/>
      <c r="F122" s="21"/>
      <c r="G122" s="41"/>
    </row>
    <row r="123" spans="1:7" ht="30" customHeight="1" x14ac:dyDescent="0.15">
      <c r="A123" s="97" t="s">
        <v>101</v>
      </c>
      <c r="B123" s="98"/>
      <c r="C123" s="98"/>
      <c r="D123" s="99"/>
      <c r="E123" s="24">
        <v>87845059</v>
      </c>
      <c r="F123" s="24"/>
      <c r="G123" s="25">
        <f>E123-F123</f>
        <v>87845059</v>
      </c>
    </row>
    <row r="124" spans="1:7" ht="30" customHeight="1" x14ac:dyDescent="0.15">
      <c r="A124" s="97" t="s">
        <v>102</v>
      </c>
      <c r="B124" s="98"/>
      <c r="C124" s="98"/>
      <c r="D124" s="99"/>
      <c r="E124" s="24">
        <f>E121+E123</f>
        <v>88057559</v>
      </c>
      <c r="F124" s="24">
        <f>F121+F123</f>
        <v>-33950300</v>
      </c>
      <c r="G124" s="25">
        <f>SUM(E124:F124)</f>
        <v>54107259</v>
      </c>
    </row>
  </sheetData>
  <mergeCells count="17">
    <mergeCell ref="A124:D124"/>
    <mergeCell ref="A123:D123"/>
    <mergeCell ref="A4:D4"/>
    <mergeCell ref="A5:A85"/>
    <mergeCell ref="B5:B23"/>
    <mergeCell ref="C23:D23"/>
    <mergeCell ref="B24:B84"/>
    <mergeCell ref="A103:A119"/>
    <mergeCell ref="B103:B110"/>
    <mergeCell ref="B119:D119"/>
    <mergeCell ref="A121:D121"/>
    <mergeCell ref="B111:B118"/>
    <mergeCell ref="A1:G1"/>
    <mergeCell ref="A2:G2"/>
    <mergeCell ref="A86:A101"/>
    <mergeCell ref="B86:B92"/>
    <mergeCell ref="B93:B101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4"/>
  <sheetViews>
    <sheetView tabSelected="1" zoomScaleNormal="100" workbookViewId="0">
      <selection activeCell="K115" sqref="K115"/>
    </sheetView>
  </sheetViews>
  <sheetFormatPr defaultColWidth="9" defaultRowHeight="30" customHeight="1" x14ac:dyDescent="0.15"/>
  <cols>
    <col min="1" max="2" width="4.625" style="1" customWidth="1"/>
    <col min="3" max="3" width="25.625" style="1" customWidth="1"/>
    <col min="4" max="4" width="9" style="1" customWidth="1"/>
    <col min="5" max="6" width="18.75" style="1" customWidth="1"/>
    <col min="7" max="7" width="18.75" style="2" customWidth="1"/>
    <col min="8" max="16384" width="9" style="1"/>
  </cols>
  <sheetData>
    <row r="1" spans="1:7" customFormat="1" ht="30" customHeight="1" x14ac:dyDescent="0.15">
      <c r="A1" s="91" t="s">
        <v>111</v>
      </c>
      <c r="B1" s="92"/>
      <c r="C1" s="92"/>
      <c r="D1" s="92"/>
      <c r="E1" s="92"/>
      <c r="F1" s="92"/>
      <c r="G1" s="92"/>
    </row>
    <row r="2" spans="1:7" customFormat="1" ht="17.25" customHeight="1" x14ac:dyDescent="0.15">
      <c r="A2" s="93" t="str">
        <f>全体!A2</f>
        <v>(自　令和4年4月1日　　至　令和5年3月31日)</v>
      </c>
      <c r="B2" s="93"/>
      <c r="C2" s="93"/>
      <c r="D2" s="93"/>
      <c r="E2" s="93"/>
      <c r="F2" s="93"/>
      <c r="G2" s="93"/>
    </row>
    <row r="3" spans="1:7" customFormat="1" ht="30" customHeight="1" x14ac:dyDescent="0.15">
      <c r="A3" t="s">
        <v>112</v>
      </c>
      <c r="C3" s="3"/>
      <c r="D3" s="3"/>
      <c r="E3" s="1"/>
      <c r="F3" s="1"/>
      <c r="G3" s="74" t="s">
        <v>114</v>
      </c>
    </row>
    <row r="4" spans="1:7" ht="30" customHeight="1" x14ac:dyDescent="0.15">
      <c r="A4" s="97" t="s">
        <v>105</v>
      </c>
      <c r="B4" s="98"/>
      <c r="C4" s="98"/>
      <c r="D4" s="99"/>
      <c r="E4" s="17" t="s">
        <v>131</v>
      </c>
      <c r="F4" s="17" t="s">
        <v>132</v>
      </c>
      <c r="G4" s="17" t="s">
        <v>133</v>
      </c>
    </row>
    <row r="5" spans="1:7" ht="30" customHeight="1" x14ac:dyDescent="0.15">
      <c r="A5" s="94" t="s">
        <v>104</v>
      </c>
      <c r="B5" s="94" t="s">
        <v>118</v>
      </c>
      <c r="C5" s="18" t="s">
        <v>0</v>
      </c>
      <c r="D5" s="18"/>
      <c r="E5" s="42">
        <f>SUM(E6,E7,E10,E11,E12)</f>
        <v>320000000</v>
      </c>
      <c r="F5" s="19">
        <f>SUM(F6,F7,F10,F11,F12)</f>
        <v>-6300000</v>
      </c>
      <c r="G5" s="20">
        <f>SUM(E5:F5)</f>
        <v>313700000</v>
      </c>
    </row>
    <row r="6" spans="1:7" ht="30" customHeight="1" x14ac:dyDescent="0.15">
      <c r="A6" s="95"/>
      <c r="B6" s="95"/>
      <c r="C6" s="21" t="s">
        <v>1</v>
      </c>
      <c r="D6" s="21"/>
      <c r="E6" s="22">
        <v>320000000</v>
      </c>
      <c r="F6" s="22">
        <v>-10000000</v>
      </c>
      <c r="G6" s="23">
        <f t="shared" ref="G6:G22" si="0">SUM(E6:F6)</f>
        <v>310000000</v>
      </c>
    </row>
    <row r="7" spans="1:7" ht="30" customHeight="1" x14ac:dyDescent="0.15">
      <c r="A7" s="95"/>
      <c r="B7" s="95"/>
      <c r="C7" s="21" t="s">
        <v>2</v>
      </c>
      <c r="D7" s="21"/>
      <c r="E7" s="22">
        <f>SUM(E8,E9)</f>
        <v>0</v>
      </c>
      <c r="F7" s="22">
        <f>SUM(F8,F9)</f>
        <v>0</v>
      </c>
      <c r="G7" s="23">
        <f t="shared" si="0"/>
        <v>0</v>
      </c>
    </row>
    <row r="8" spans="1:7" ht="30" customHeight="1" x14ac:dyDescent="0.15">
      <c r="A8" s="95"/>
      <c r="B8" s="95"/>
      <c r="C8" s="21" t="s">
        <v>3</v>
      </c>
      <c r="D8" s="21"/>
      <c r="E8" s="22"/>
      <c r="F8" s="22"/>
      <c r="G8" s="23">
        <f t="shared" si="0"/>
        <v>0</v>
      </c>
    </row>
    <row r="9" spans="1:7" ht="30" customHeight="1" x14ac:dyDescent="0.15">
      <c r="A9" s="95"/>
      <c r="B9" s="95"/>
      <c r="C9" s="21" t="s">
        <v>4</v>
      </c>
      <c r="D9" s="21"/>
      <c r="E9" s="22"/>
      <c r="F9" s="22"/>
      <c r="G9" s="23">
        <f t="shared" si="0"/>
        <v>0</v>
      </c>
    </row>
    <row r="10" spans="1:7" ht="30" customHeight="1" x14ac:dyDescent="0.15">
      <c r="A10" s="95"/>
      <c r="B10" s="95"/>
      <c r="C10" s="21" t="s">
        <v>5</v>
      </c>
      <c r="D10" s="21"/>
      <c r="E10" s="22">
        <v>0</v>
      </c>
      <c r="F10" s="22">
        <v>0</v>
      </c>
      <c r="G10" s="23">
        <f t="shared" si="0"/>
        <v>0</v>
      </c>
    </row>
    <row r="11" spans="1:7" ht="30" customHeight="1" x14ac:dyDescent="0.15">
      <c r="A11" s="95"/>
      <c r="B11" s="95"/>
      <c r="C11" s="21" t="s">
        <v>6</v>
      </c>
      <c r="D11" s="21"/>
      <c r="E11" s="22">
        <v>0</v>
      </c>
      <c r="F11" s="22">
        <v>0</v>
      </c>
      <c r="G11" s="23">
        <f t="shared" si="0"/>
        <v>0</v>
      </c>
    </row>
    <row r="12" spans="1:7" ht="30" customHeight="1" x14ac:dyDescent="0.15">
      <c r="A12" s="95"/>
      <c r="B12" s="95"/>
      <c r="C12" s="21" t="s">
        <v>7</v>
      </c>
      <c r="D12" s="21"/>
      <c r="E12" s="22">
        <v>0</v>
      </c>
      <c r="F12" s="22">
        <v>3700000</v>
      </c>
      <c r="G12" s="23">
        <f t="shared" si="0"/>
        <v>3700000</v>
      </c>
    </row>
    <row r="13" spans="1:7" ht="30" customHeight="1" x14ac:dyDescent="0.15">
      <c r="A13" s="95"/>
      <c r="B13" s="95"/>
      <c r="C13" s="21" t="s">
        <v>8</v>
      </c>
      <c r="D13" s="21"/>
      <c r="E13" s="43">
        <f>SUM(E14)</f>
        <v>0</v>
      </c>
      <c r="F13" s="22">
        <f>SUM(F14)</f>
        <v>0</v>
      </c>
      <c r="G13" s="23">
        <f t="shared" si="0"/>
        <v>0</v>
      </c>
    </row>
    <row r="14" spans="1:7" ht="30" customHeight="1" x14ac:dyDescent="0.15">
      <c r="A14" s="95"/>
      <c r="B14" s="95"/>
      <c r="C14" s="21" t="s">
        <v>9</v>
      </c>
      <c r="D14" s="21"/>
      <c r="E14" s="22"/>
      <c r="F14" s="22"/>
      <c r="G14" s="23">
        <f t="shared" si="0"/>
        <v>0</v>
      </c>
    </row>
    <row r="15" spans="1:7" ht="30" customHeight="1" x14ac:dyDescent="0.15">
      <c r="A15" s="95"/>
      <c r="B15" s="95"/>
      <c r="C15" s="21" t="s">
        <v>10</v>
      </c>
      <c r="D15" s="21"/>
      <c r="E15" s="43">
        <f>SUM(E16)</f>
        <v>0</v>
      </c>
      <c r="F15" s="22">
        <f>SUM(F16)</f>
        <v>2260000</v>
      </c>
      <c r="G15" s="23">
        <f t="shared" si="0"/>
        <v>2260000</v>
      </c>
    </row>
    <row r="16" spans="1:7" ht="30" customHeight="1" x14ac:dyDescent="0.15">
      <c r="A16" s="95"/>
      <c r="B16" s="95"/>
      <c r="C16" s="21" t="s">
        <v>7</v>
      </c>
      <c r="D16" s="21"/>
      <c r="E16" s="22"/>
      <c r="F16" s="22">
        <v>2260000</v>
      </c>
      <c r="G16" s="23">
        <f t="shared" si="0"/>
        <v>2260000</v>
      </c>
    </row>
    <row r="17" spans="1:7" ht="30" customHeight="1" x14ac:dyDescent="0.15">
      <c r="A17" s="95"/>
      <c r="B17" s="95"/>
      <c r="C17" s="21" t="s">
        <v>11</v>
      </c>
      <c r="D17" s="21"/>
      <c r="E17" s="43">
        <v>0</v>
      </c>
      <c r="F17" s="22">
        <v>0</v>
      </c>
      <c r="G17" s="23">
        <f t="shared" si="0"/>
        <v>0</v>
      </c>
    </row>
    <row r="18" spans="1:7" ht="30" customHeight="1" x14ac:dyDescent="0.15">
      <c r="A18" s="95"/>
      <c r="B18" s="95"/>
      <c r="C18" s="21" t="s">
        <v>109</v>
      </c>
      <c r="D18" s="21"/>
      <c r="E18" s="43"/>
      <c r="F18" s="22"/>
      <c r="G18" s="23">
        <f t="shared" si="0"/>
        <v>0</v>
      </c>
    </row>
    <row r="19" spans="1:7" ht="30" customHeight="1" x14ac:dyDescent="0.15">
      <c r="A19" s="95"/>
      <c r="B19" s="95"/>
      <c r="C19" s="21" t="s">
        <v>12</v>
      </c>
      <c r="D19" s="21"/>
      <c r="E19" s="43"/>
      <c r="F19" s="22">
        <v>0</v>
      </c>
      <c r="G19" s="23">
        <f t="shared" si="0"/>
        <v>0</v>
      </c>
    </row>
    <row r="20" spans="1:7" ht="30" customHeight="1" x14ac:dyDescent="0.15">
      <c r="A20" s="95"/>
      <c r="B20" s="95"/>
      <c r="C20" s="21" t="s">
        <v>13</v>
      </c>
      <c r="D20" s="21"/>
      <c r="E20" s="43">
        <f>SUM(E21:E22)</f>
        <v>1330000</v>
      </c>
      <c r="F20" s="22">
        <f>SUM(F21:F22)</f>
        <v>650000</v>
      </c>
      <c r="G20" s="23">
        <f t="shared" si="0"/>
        <v>1980000</v>
      </c>
    </row>
    <row r="21" spans="1:7" ht="30" customHeight="1" x14ac:dyDescent="0.15">
      <c r="A21" s="95"/>
      <c r="B21" s="95"/>
      <c r="C21" s="21" t="s">
        <v>125</v>
      </c>
      <c r="D21" s="21"/>
      <c r="E21" s="72">
        <v>730000</v>
      </c>
      <c r="F21" s="22">
        <v>-50000</v>
      </c>
      <c r="G21" s="23">
        <f t="shared" si="0"/>
        <v>680000</v>
      </c>
    </row>
    <row r="22" spans="1:7" ht="30" customHeight="1" x14ac:dyDescent="0.15">
      <c r="A22" s="95"/>
      <c r="B22" s="95"/>
      <c r="C22" s="21" t="s">
        <v>14</v>
      </c>
      <c r="D22" s="21"/>
      <c r="E22" s="22">
        <v>600000</v>
      </c>
      <c r="F22" s="22">
        <v>700000</v>
      </c>
      <c r="G22" s="37">
        <f t="shared" si="0"/>
        <v>1300000</v>
      </c>
    </row>
    <row r="23" spans="1:7" ht="30" customHeight="1" x14ac:dyDescent="0.15">
      <c r="A23" s="95"/>
      <c r="B23" s="96"/>
      <c r="C23" s="97" t="s">
        <v>103</v>
      </c>
      <c r="D23" s="99"/>
      <c r="E23" s="24">
        <f>SUM(E5,,E13,E15,E17,E18,E19,E20)</f>
        <v>321330000</v>
      </c>
      <c r="F23" s="24">
        <f>SUM(F5,,F13,F15,F17,F19,F20)</f>
        <v>-3390000</v>
      </c>
      <c r="G23" s="25">
        <f>SUM(E23:F23)</f>
        <v>317940000</v>
      </c>
    </row>
    <row r="24" spans="1:7" ht="30" customHeight="1" x14ac:dyDescent="0.15">
      <c r="A24" s="95"/>
      <c r="B24" s="94" t="s">
        <v>119</v>
      </c>
      <c r="C24" s="68" t="s">
        <v>15</v>
      </c>
      <c r="D24" s="69"/>
      <c r="E24" s="48">
        <f>SUM(E25:E32)</f>
        <v>214650000</v>
      </c>
      <c r="F24" s="48">
        <f>SUM(F25:F32)</f>
        <v>-10963435</v>
      </c>
      <c r="G24" s="70">
        <f>SUM(E24:F24)</f>
        <v>203686565</v>
      </c>
    </row>
    <row r="25" spans="1:7" s="58" customFormat="1" ht="30" customHeight="1" x14ac:dyDescent="0.15">
      <c r="A25" s="95"/>
      <c r="B25" s="95"/>
      <c r="C25" s="55" t="s">
        <v>108</v>
      </c>
      <c r="D25" s="56"/>
      <c r="E25" s="45"/>
      <c r="F25" s="45"/>
      <c r="G25" s="23">
        <f>SUM(E25:F25)</f>
        <v>0</v>
      </c>
    </row>
    <row r="26" spans="1:7" ht="30" customHeight="1" x14ac:dyDescent="0.15">
      <c r="A26" s="95"/>
      <c r="B26" s="95"/>
      <c r="C26" s="32" t="s">
        <v>17</v>
      </c>
      <c r="D26" s="21"/>
      <c r="E26" s="22">
        <v>124000000</v>
      </c>
      <c r="F26" s="22">
        <v>3500000</v>
      </c>
      <c r="G26" s="23">
        <f t="shared" ref="G26:G56" si="1">SUM(E26:F26)</f>
        <v>127500000</v>
      </c>
    </row>
    <row r="27" spans="1:7" ht="30" customHeight="1" x14ac:dyDescent="0.15">
      <c r="A27" s="95"/>
      <c r="B27" s="95"/>
      <c r="C27" s="32" t="s">
        <v>18</v>
      </c>
      <c r="D27" s="21"/>
      <c r="E27" s="22">
        <v>29000000</v>
      </c>
      <c r="F27" s="22">
        <v>-13213435</v>
      </c>
      <c r="G27" s="23">
        <f t="shared" si="1"/>
        <v>15786565</v>
      </c>
    </row>
    <row r="28" spans="1:7" ht="30" customHeight="1" x14ac:dyDescent="0.15">
      <c r="A28" s="95"/>
      <c r="B28" s="95"/>
      <c r="C28" s="32" t="s">
        <v>19</v>
      </c>
      <c r="D28" s="21"/>
      <c r="E28" s="22">
        <v>2800000</v>
      </c>
      <c r="F28" s="22">
        <v>200000</v>
      </c>
      <c r="G28" s="23">
        <f t="shared" si="1"/>
        <v>3000000</v>
      </c>
    </row>
    <row r="29" spans="1:7" ht="30" customHeight="1" x14ac:dyDescent="0.15">
      <c r="A29" s="95"/>
      <c r="B29" s="95"/>
      <c r="C29" s="32" t="s">
        <v>20</v>
      </c>
      <c r="D29" s="21"/>
      <c r="E29" s="22"/>
      <c r="F29" s="22"/>
      <c r="G29" s="23">
        <f t="shared" si="1"/>
        <v>0</v>
      </c>
    </row>
    <row r="30" spans="1:7" ht="30" customHeight="1" x14ac:dyDescent="0.15">
      <c r="A30" s="95"/>
      <c r="B30" s="95"/>
      <c r="C30" s="32" t="s">
        <v>21</v>
      </c>
      <c r="D30" s="21"/>
      <c r="E30" s="22">
        <v>40000000</v>
      </c>
      <c r="F30" s="22">
        <v>-5000000</v>
      </c>
      <c r="G30" s="23">
        <f t="shared" si="1"/>
        <v>35000000</v>
      </c>
    </row>
    <row r="31" spans="1:7" ht="30" customHeight="1" x14ac:dyDescent="0.15">
      <c r="A31" s="95"/>
      <c r="B31" s="95"/>
      <c r="C31" s="32" t="s">
        <v>22</v>
      </c>
      <c r="D31" s="21"/>
      <c r="E31" s="22">
        <v>2850000</v>
      </c>
      <c r="F31" s="22">
        <v>550000</v>
      </c>
      <c r="G31" s="23">
        <f t="shared" si="1"/>
        <v>3400000</v>
      </c>
    </row>
    <row r="32" spans="1:7" ht="30" customHeight="1" x14ac:dyDescent="0.15">
      <c r="A32" s="95"/>
      <c r="B32" s="95"/>
      <c r="C32" s="32" t="s">
        <v>23</v>
      </c>
      <c r="D32" s="21"/>
      <c r="E32" s="22">
        <v>16000000</v>
      </c>
      <c r="F32" s="22">
        <v>3000000</v>
      </c>
      <c r="G32" s="23">
        <f t="shared" si="1"/>
        <v>19000000</v>
      </c>
    </row>
    <row r="33" spans="1:7" ht="30" customHeight="1" x14ac:dyDescent="0.15">
      <c r="A33" s="95"/>
      <c r="B33" s="95"/>
      <c r="C33" s="65" t="s">
        <v>24</v>
      </c>
      <c r="D33" s="66"/>
      <c r="E33" s="51">
        <f>SUM(E34:E56)</f>
        <v>40670000</v>
      </c>
      <c r="F33" s="51">
        <f>SUM(F34:F56)</f>
        <v>-680000</v>
      </c>
      <c r="G33" s="67">
        <f t="shared" si="1"/>
        <v>39990000</v>
      </c>
    </row>
    <row r="34" spans="1:7" ht="30" customHeight="1" x14ac:dyDescent="0.15">
      <c r="A34" s="95"/>
      <c r="B34" s="95"/>
      <c r="C34" s="32" t="s">
        <v>25</v>
      </c>
      <c r="D34" s="21"/>
      <c r="E34" s="22">
        <v>24000000</v>
      </c>
      <c r="F34" s="22">
        <v>-900000</v>
      </c>
      <c r="G34" s="23">
        <f t="shared" si="1"/>
        <v>23100000</v>
      </c>
    </row>
    <row r="35" spans="1:7" ht="30" customHeight="1" x14ac:dyDescent="0.15">
      <c r="A35" s="95"/>
      <c r="B35" s="95"/>
      <c r="C35" s="32" t="s">
        <v>26</v>
      </c>
      <c r="D35" s="21"/>
      <c r="E35" s="22">
        <v>7500000</v>
      </c>
      <c r="F35" s="22">
        <v>600000</v>
      </c>
      <c r="G35" s="23">
        <f t="shared" si="1"/>
        <v>8100000</v>
      </c>
    </row>
    <row r="36" spans="1:7" ht="30" customHeight="1" x14ac:dyDescent="0.15">
      <c r="A36" s="95"/>
      <c r="B36" s="95"/>
      <c r="C36" s="32" t="s">
        <v>27</v>
      </c>
      <c r="D36" s="21"/>
      <c r="E36" s="22">
        <v>1500000</v>
      </c>
      <c r="F36" s="22">
        <v>100000</v>
      </c>
      <c r="G36" s="23">
        <f t="shared" si="1"/>
        <v>1600000</v>
      </c>
    </row>
    <row r="37" spans="1:7" ht="30" customHeight="1" x14ac:dyDescent="0.15">
      <c r="A37" s="95"/>
      <c r="B37" s="95"/>
      <c r="C37" s="32" t="s">
        <v>28</v>
      </c>
      <c r="D37" s="21"/>
      <c r="E37" s="22">
        <v>150000</v>
      </c>
      <c r="F37" s="22"/>
      <c r="G37" s="23">
        <f t="shared" si="1"/>
        <v>150000</v>
      </c>
    </row>
    <row r="38" spans="1:7" ht="30" customHeight="1" x14ac:dyDescent="0.15">
      <c r="A38" s="95"/>
      <c r="B38" s="95"/>
      <c r="C38" s="32" t="s">
        <v>29</v>
      </c>
      <c r="D38" s="21"/>
      <c r="E38" s="22">
        <v>2000000</v>
      </c>
      <c r="F38" s="22">
        <v>-700000</v>
      </c>
      <c r="G38" s="23">
        <f t="shared" si="1"/>
        <v>1300000</v>
      </c>
    </row>
    <row r="39" spans="1:7" ht="30" customHeight="1" x14ac:dyDescent="0.15">
      <c r="A39" s="95"/>
      <c r="B39" s="95"/>
      <c r="C39" s="32" t="s">
        <v>30</v>
      </c>
      <c r="D39" s="21"/>
      <c r="E39" s="22">
        <v>1600000</v>
      </c>
      <c r="F39" s="22">
        <v>-300000</v>
      </c>
      <c r="G39" s="23">
        <f t="shared" si="1"/>
        <v>1300000</v>
      </c>
    </row>
    <row r="40" spans="1:7" ht="30" customHeight="1" x14ac:dyDescent="0.15">
      <c r="A40" s="95"/>
      <c r="B40" s="95"/>
      <c r="C40" s="32" t="s">
        <v>31</v>
      </c>
      <c r="D40" s="21"/>
      <c r="E40" s="22"/>
      <c r="F40" s="22"/>
      <c r="G40" s="23">
        <f t="shared" si="1"/>
        <v>0</v>
      </c>
    </row>
    <row r="41" spans="1:7" ht="30" customHeight="1" x14ac:dyDescent="0.15">
      <c r="A41" s="95"/>
      <c r="B41" s="95"/>
      <c r="C41" s="32" t="s">
        <v>32</v>
      </c>
      <c r="D41" s="21"/>
      <c r="E41" s="22">
        <v>500000</v>
      </c>
      <c r="F41" s="22">
        <v>-80000</v>
      </c>
      <c r="G41" s="23">
        <f t="shared" si="1"/>
        <v>420000</v>
      </c>
    </row>
    <row r="42" spans="1:7" ht="30" customHeight="1" x14ac:dyDescent="0.15">
      <c r="A42" s="95"/>
      <c r="B42" s="95"/>
      <c r="C42" s="32" t="s">
        <v>33</v>
      </c>
      <c r="D42" s="21"/>
      <c r="E42" s="22"/>
      <c r="F42" s="22"/>
      <c r="G42" s="23">
        <f t="shared" si="1"/>
        <v>0</v>
      </c>
    </row>
    <row r="43" spans="1:7" ht="30" customHeight="1" x14ac:dyDescent="0.15">
      <c r="A43" s="95"/>
      <c r="B43" s="95"/>
      <c r="C43" s="32" t="s">
        <v>34</v>
      </c>
      <c r="D43" s="21"/>
      <c r="E43" s="22"/>
      <c r="F43" s="22"/>
      <c r="G43" s="23">
        <f t="shared" si="1"/>
        <v>0</v>
      </c>
    </row>
    <row r="44" spans="1:7" ht="30" customHeight="1" x14ac:dyDescent="0.15">
      <c r="A44" s="95"/>
      <c r="B44" s="95"/>
      <c r="C44" s="32" t="s">
        <v>35</v>
      </c>
      <c r="D44" s="21"/>
      <c r="E44" s="22"/>
      <c r="F44" s="22"/>
      <c r="G44" s="23">
        <f t="shared" si="1"/>
        <v>0</v>
      </c>
    </row>
    <row r="45" spans="1:7" ht="30" customHeight="1" x14ac:dyDescent="0.15">
      <c r="A45" s="95"/>
      <c r="B45" s="95"/>
      <c r="C45" s="32" t="s">
        <v>36</v>
      </c>
      <c r="D45" s="21"/>
      <c r="E45" s="22"/>
      <c r="F45" s="22"/>
      <c r="G45" s="23">
        <f t="shared" si="1"/>
        <v>0</v>
      </c>
    </row>
    <row r="46" spans="1:7" ht="30" customHeight="1" x14ac:dyDescent="0.15">
      <c r="A46" s="95"/>
      <c r="B46" s="95"/>
      <c r="C46" s="32" t="s">
        <v>37</v>
      </c>
      <c r="D46" s="21"/>
      <c r="E46" s="22">
        <v>820000</v>
      </c>
      <c r="F46" s="22">
        <v>250000</v>
      </c>
      <c r="G46" s="23">
        <f t="shared" si="1"/>
        <v>1070000</v>
      </c>
    </row>
    <row r="47" spans="1:7" ht="30" customHeight="1" x14ac:dyDescent="0.15">
      <c r="A47" s="95"/>
      <c r="B47" s="95"/>
      <c r="C47" s="32" t="s">
        <v>38</v>
      </c>
      <c r="D47" s="21"/>
      <c r="E47" s="22">
        <v>100000</v>
      </c>
      <c r="F47" s="22">
        <v>-50000</v>
      </c>
      <c r="G47" s="23">
        <f t="shared" si="1"/>
        <v>50000</v>
      </c>
    </row>
    <row r="48" spans="1:7" ht="30" customHeight="1" x14ac:dyDescent="0.15">
      <c r="A48" s="95"/>
      <c r="B48" s="95"/>
      <c r="C48" s="32" t="s">
        <v>39</v>
      </c>
      <c r="D48" s="21"/>
      <c r="E48" s="22"/>
      <c r="F48" s="22"/>
      <c r="G48" s="23">
        <f t="shared" si="1"/>
        <v>0</v>
      </c>
    </row>
    <row r="49" spans="1:7" ht="30" customHeight="1" x14ac:dyDescent="0.15">
      <c r="A49" s="95"/>
      <c r="B49" s="95"/>
      <c r="C49" s="32" t="s">
        <v>40</v>
      </c>
      <c r="D49" s="21"/>
      <c r="E49" s="22">
        <v>1350000</v>
      </c>
      <c r="F49" s="22"/>
      <c r="G49" s="23">
        <f t="shared" si="1"/>
        <v>1350000</v>
      </c>
    </row>
    <row r="50" spans="1:7" ht="30" customHeight="1" x14ac:dyDescent="0.15">
      <c r="A50" s="95"/>
      <c r="B50" s="95"/>
      <c r="C50" s="32" t="s">
        <v>41</v>
      </c>
      <c r="D50" s="21"/>
      <c r="E50" s="22"/>
      <c r="F50" s="22"/>
      <c r="G50" s="23">
        <f t="shared" si="1"/>
        <v>0</v>
      </c>
    </row>
    <row r="51" spans="1:7" ht="30" customHeight="1" x14ac:dyDescent="0.15">
      <c r="A51" s="95"/>
      <c r="B51" s="95"/>
      <c r="C51" s="32" t="s">
        <v>42</v>
      </c>
      <c r="D51" s="21"/>
      <c r="E51" s="22"/>
      <c r="F51" s="22"/>
      <c r="G51" s="23">
        <f t="shared" si="1"/>
        <v>0</v>
      </c>
    </row>
    <row r="52" spans="1:7" ht="30" customHeight="1" x14ac:dyDescent="0.15">
      <c r="A52" s="95"/>
      <c r="B52" s="95"/>
      <c r="C52" s="32" t="s">
        <v>43</v>
      </c>
      <c r="D52" s="21"/>
      <c r="E52" s="22"/>
      <c r="F52" s="22"/>
      <c r="G52" s="23">
        <f t="shared" si="1"/>
        <v>0</v>
      </c>
    </row>
    <row r="53" spans="1:7" ht="30" customHeight="1" x14ac:dyDescent="0.15">
      <c r="A53" s="95"/>
      <c r="B53" s="95"/>
      <c r="C53" s="32" t="s">
        <v>44</v>
      </c>
      <c r="D53" s="21"/>
      <c r="E53" s="22"/>
      <c r="F53" s="22"/>
      <c r="G53" s="23">
        <f t="shared" si="1"/>
        <v>0</v>
      </c>
    </row>
    <row r="54" spans="1:7" ht="30" customHeight="1" x14ac:dyDescent="0.15">
      <c r="A54" s="95"/>
      <c r="B54" s="95"/>
      <c r="C54" s="32" t="s">
        <v>45</v>
      </c>
      <c r="D54" s="21"/>
      <c r="E54" s="22"/>
      <c r="F54" s="22"/>
      <c r="G54" s="23">
        <f t="shared" si="1"/>
        <v>0</v>
      </c>
    </row>
    <row r="55" spans="1:7" ht="30" customHeight="1" x14ac:dyDescent="0.15">
      <c r="A55" s="95"/>
      <c r="B55" s="95"/>
      <c r="C55" s="32" t="s">
        <v>46</v>
      </c>
      <c r="D55" s="21"/>
      <c r="E55" s="22">
        <v>1150000</v>
      </c>
      <c r="F55" s="22">
        <v>400000</v>
      </c>
      <c r="G55" s="23">
        <f t="shared" si="1"/>
        <v>1550000</v>
      </c>
    </row>
    <row r="56" spans="1:7" ht="30" customHeight="1" x14ac:dyDescent="0.15">
      <c r="A56" s="95"/>
      <c r="B56" s="95"/>
      <c r="C56" s="32" t="s">
        <v>47</v>
      </c>
      <c r="D56" s="21"/>
      <c r="E56" s="22"/>
      <c r="F56" s="22"/>
      <c r="G56" s="23">
        <f t="shared" si="1"/>
        <v>0</v>
      </c>
    </row>
    <row r="57" spans="1:7" ht="30" customHeight="1" x14ac:dyDescent="0.15">
      <c r="A57" s="95"/>
      <c r="B57" s="95"/>
      <c r="C57" s="62" t="s">
        <v>48</v>
      </c>
      <c r="D57" s="63"/>
      <c r="E57" s="54">
        <f>SUM(E58:E80)</f>
        <v>33270000</v>
      </c>
      <c r="F57" s="54">
        <f>SUM(F58:F80)</f>
        <v>10980000</v>
      </c>
      <c r="G57" s="64">
        <f>SUM(E57:F57)</f>
        <v>44250000</v>
      </c>
    </row>
    <row r="58" spans="1:7" ht="30" customHeight="1" x14ac:dyDescent="0.15">
      <c r="A58" s="95"/>
      <c r="B58" s="95"/>
      <c r="C58" s="32" t="s">
        <v>49</v>
      </c>
      <c r="D58" s="21"/>
      <c r="E58" s="22">
        <v>500000</v>
      </c>
      <c r="F58" s="22">
        <v>700000</v>
      </c>
      <c r="G58" s="23">
        <f>SUM(E58:F58)</f>
        <v>1200000</v>
      </c>
    </row>
    <row r="59" spans="1:7" ht="30" customHeight="1" x14ac:dyDescent="0.15">
      <c r="A59" s="95"/>
      <c r="B59" s="95"/>
      <c r="C59" s="32" t="s">
        <v>50</v>
      </c>
      <c r="D59" s="21"/>
      <c r="E59" s="22">
        <v>100000</v>
      </c>
      <c r="F59" s="22"/>
      <c r="G59" s="23">
        <f t="shared" ref="G59:G83" si="2">SUM(E59:F59)</f>
        <v>100000</v>
      </c>
    </row>
    <row r="60" spans="1:7" ht="30" customHeight="1" x14ac:dyDescent="0.15">
      <c r="A60" s="95"/>
      <c r="B60" s="95"/>
      <c r="C60" s="32" t="s">
        <v>51</v>
      </c>
      <c r="D60" s="21"/>
      <c r="E60" s="22">
        <v>110000</v>
      </c>
      <c r="F60" s="22">
        <v>-100000</v>
      </c>
      <c r="G60" s="23">
        <f t="shared" si="2"/>
        <v>10000</v>
      </c>
    </row>
    <row r="61" spans="1:7" ht="30" customHeight="1" x14ac:dyDescent="0.15">
      <c r="A61" s="95"/>
      <c r="B61" s="95"/>
      <c r="C61" s="32" t="s">
        <v>52</v>
      </c>
      <c r="D61" s="21"/>
      <c r="E61" s="22">
        <v>100000</v>
      </c>
      <c r="F61" s="22">
        <v>-90000</v>
      </c>
      <c r="G61" s="23">
        <f t="shared" si="2"/>
        <v>10000</v>
      </c>
    </row>
    <row r="62" spans="1:7" ht="30" customHeight="1" x14ac:dyDescent="0.15">
      <c r="A62" s="95"/>
      <c r="B62" s="95"/>
      <c r="C62" s="32" t="s">
        <v>53</v>
      </c>
      <c r="D62" s="21"/>
      <c r="E62" s="22">
        <v>50000</v>
      </c>
      <c r="F62" s="22">
        <v>-30000</v>
      </c>
      <c r="G62" s="23">
        <f t="shared" si="2"/>
        <v>20000</v>
      </c>
    </row>
    <row r="63" spans="1:7" ht="30" customHeight="1" x14ac:dyDescent="0.15">
      <c r="A63" s="95"/>
      <c r="B63" s="95"/>
      <c r="C63" s="32" t="s">
        <v>54</v>
      </c>
      <c r="D63" s="21"/>
      <c r="E63" s="22">
        <v>650000</v>
      </c>
      <c r="F63" s="22"/>
      <c r="G63" s="23">
        <f t="shared" si="2"/>
        <v>650000</v>
      </c>
    </row>
    <row r="64" spans="1:7" ht="30" customHeight="1" x14ac:dyDescent="0.15">
      <c r="A64" s="95"/>
      <c r="B64" s="95"/>
      <c r="C64" s="32" t="s">
        <v>36</v>
      </c>
      <c r="D64" s="21"/>
      <c r="E64" s="22">
        <v>10100000</v>
      </c>
      <c r="F64" s="22">
        <v>3100000</v>
      </c>
      <c r="G64" s="23">
        <f t="shared" si="2"/>
        <v>13200000</v>
      </c>
    </row>
    <row r="65" spans="1:7" ht="30" customHeight="1" x14ac:dyDescent="0.15">
      <c r="A65" s="95"/>
      <c r="B65" s="95"/>
      <c r="C65" s="32" t="s">
        <v>37</v>
      </c>
      <c r="D65" s="21"/>
      <c r="E65" s="22"/>
      <c r="F65" s="22"/>
      <c r="G65" s="23">
        <f t="shared" si="2"/>
        <v>0</v>
      </c>
    </row>
    <row r="66" spans="1:7" ht="30" customHeight="1" x14ac:dyDescent="0.15">
      <c r="A66" s="95"/>
      <c r="B66" s="95"/>
      <c r="C66" s="32" t="s">
        <v>55</v>
      </c>
      <c r="D66" s="21"/>
      <c r="E66" s="22">
        <v>1000000</v>
      </c>
      <c r="F66" s="22">
        <v>5500000</v>
      </c>
      <c r="G66" s="23">
        <f t="shared" si="2"/>
        <v>6500000</v>
      </c>
    </row>
    <row r="67" spans="1:7" ht="30" customHeight="1" x14ac:dyDescent="0.15">
      <c r="A67" s="95"/>
      <c r="B67" s="95"/>
      <c r="C67" s="32" t="s">
        <v>56</v>
      </c>
      <c r="D67" s="21"/>
      <c r="E67" s="22">
        <v>1000000</v>
      </c>
      <c r="F67" s="22"/>
      <c r="G67" s="23">
        <f t="shared" si="2"/>
        <v>1000000</v>
      </c>
    </row>
    <row r="68" spans="1:7" ht="30" customHeight="1" x14ac:dyDescent="0.15">
      <c r="A68" s="95"/>
      <c r="B68" s="95"/>
      <c r="C68" s="32" t="s">
        <v>57</v>
      </c>
      <c r="D68" s="21"/>
      <c r="E68" s="22"/>
      <c r="F68" s="22"/>
      <c r="G68" s="23">
        <f t="shared" si="2"/>
        <v>0</v>
      </c>
    </row>
    <row r="69" spans="1:7" ht="30" customHeight="1" x14ac:dyDescent="0.15">
      <c r="A69" s="95"/>
      <c r="B69" s="95"/>
      <c r="C69" s="32" t="s">
        <v>58</v>
      </c>
      <c r="D69" s="21"/>
      <c r="E69" s="22">
        <v>2000000</v>
      </c>
      <c r="F69" s="22">
        <v>-1900000</v>
      </c>
      <c r="G69" s="23">
        <f t="shared" si="2"/>
        <v>100000</v>
      </c>
    </row>
    <row r="70" spans="1:7" ht="30" customHeight="1" x14ac:dyDescent="0.15">
      <c r="A70" s="95"/>
      <c r="B70" s="95"/>
      <c r="C70" s="32" t="s">
        <v>59</v>
      </c>
      <c r="D70" s="21"/>
      <c r="E70" s="22">
        <v>8000000</v>
      </c>
      <c r="F70" s="22">
        <v>2500000</v>
      </c>
      <c r="G70" s="23">
        <f t="shared" si="2"/>
        <v>10500000</v>
      </c>
    </row>
    <row r="71" spans="1:7" ht="30" customHeight="1" x14ac:dyDescent="0.15">
      <c r="A71" s="95"/>
      <c r="B71" s="95"/>
      <c r="C71" s="32" t="s">
        <v>60</v>
      </c>
      <c r="D71" s="21"/>
      <c r="E71" s="22">
        <v>950000</v>
      </c>
      <c r="F71" s="22">
        <v>-200000</v>
      </c>
      <c r="G71" s="23">
        <f t="shared" si="2"/>
        <v>750000</v>
      </c>
    </row>
    <row r="72" spans="1:7" ht="30" customHeight="1" x14ac:dyDescent="0.15">
      <c r="A72" s="95"/>
      <c r="B72" s="95"/>
      <c r="C72" s="32" t="s">
        <v>39</v>
      </c>
      <c r="D72" s="21"/>
      <c r="E72" s="22">
        <v>300000</v>
      </c>
      <c r="F72" s="22">
        <v>100000</v>
      </c>
      <c r="G72" s="23">
        <f t="shared" si="2"/>
        <v>400000</v>
      </c>
    </row>
    <row r="73" spans="1:7" ht="30" customHeight="1" x14ac:dyDescent="0.15">
      <c r="A73" s="95"/>
      <c r="B73" s="95"/>
      <c r="C73" s="32" t="s">
        <v>40</v>
      </c>
      <c r="D73" s="21"/>
      <c r="E73" s="22">
        <v>2000000</v>
      </c>
      <c r="F73" s="22">
        <v>500000</v>
      </c>
      <c r="G73" s="23">
        <f t="shared" si="2"/>
        <v>2500000</v>
      </c>
    </row>
    <row r="74" spans="1:7" ht="30" customHeight="1" x14ac:dyDescent="0.15">
      <c r="A74" s="95"/>
      <c r="B74" s="95"/>
      <c r="C74" s="32" t="s">
        <v>61</v>
      </c>
      <c r="D74" s="21"/>
      <c r="E74" s="22">
        <v>1000000</v>
      </c>
      <c r="F74" s="22">
        <v>200000</v>
      </c>
      <c r="G74" s="23">
        <f t="shared" si="2"/>
        <v>1200000</v>
      </c>
    </row>
    <row r="75" spans="1:7" ht="30" customHeight="1" x14ac:dyDescent="0.15">
      <c r="A75" s="95"/>
      <c r="B75" s="95"/>
      <c r="C75" s="32" t="s">
        <v>62</v>
      </c>
      <c r="D75" s="21"/>
      <c r="E75" s="22">
        <v>60000</v>
      </c>
      <c r="F75" s="22"/>
      <c r="G75" s="23">
        <f t="shared" si="2"/>
        <v>60000</v>
      </c>
    </row>
    <row r="76" spans="1:7" ht="30" customHeight="1" x14ac:dyDescent="0.15">
      <c r="A76" s="95"/>
      <c r="B76" s="95"/>
      <c r="C76" s="32" t="s">
        <v>63</v>
      </c>
      <c r="D76" s="21"/>
      <c r="E76" s="22">
        <v>2300000</v>
      </c>
      <c r="F76" s="22">
        <v>300000</v>
      </c>
      <c r="G76" s="23">
        <f t="shared" si="2"/>
        <v>2600000</v>
      </c>
    </row>
    <row r="77" spans="1:7" ht="30" customHeight="1" x14ac:dyDescent="0.15">
      <c r="A77" s="95"/>
      <c r="B77" s="95"/>
      <c r="C77" s="32" t="s">
        <v>64</v>
      </c>
      <c r="D77" s="21"/>
      <c r="E77" s="22">
        <v>250000</v>
      </c>
      <c r="F77" s="22">
        <v>-200000</v>
      </c>
      <c r="G77" s="23">
        <f t="shared" si="2"/>
        <v>50000</v>
      </c>
    </row>
    <row r="78" spans="1:7" ht="30" customHeight="1" x14ac:dyDescent="0.15">
      <c r="A78" s="95"/>
      <c r="B78" s="95"/>
      <c r="C78" s="32" t="s">
        <v>65</v>
      </c>
      <c r="D78" s="21"/>
      <c r="E78" s="22">
        <v>200000</v>
      </c>
      <c r="F78" s="22"/>
      <c r="G78" s="23">
        <f t="shared" si="2"/>
        <v>200000</v>
      </c>
    </row>
    <row r="79" spans="1:7" ht="30" customHeight="1" x14ac:dyDescent="0.15">
      <c r="A79" s="95"/>
      <c r="B79" s="95"/>
      <c r="C79" s="32" t="s">
        <v>46</v>
      </c>
      <c r="D79" s="21"/>
      <c r="E79" s="22">
        <v>2600000</v>
      </c>
      <c r="F79" s="22">
        <v>600000</v>
      </c>
      <c r="G79" s="23">
        <f t="shared" si="2"/>
        <v>3200000</v>
      </c>
    </row>
    <row r="80" spans="1:7" ht="30" customHeight="1" x14ac:dyDescent="0.15">
      <c r="A80" s="95"/>
      <c r="B80" s="95"/>
      <c r="C80" s="32" t="s">
        <v>66</v>
      </c>
      <c r="D80" s="21"/>
      <c r="E80" s="22"/>
      <c r="F80" s="22"/>
      <c r="G80" s="23">
        <f t="shared" si="2"/>
        <v>0</v>
      </c>
    </row>
    <row r="81" spans="1:7" ht="30" customHeight="1" x14ac:dyDescent="0.15">
      <c r="A81" s="95"/>
      <c r="B81" s="95"/>
      <c r="C81" s="32" t="s">
        <v>67</v>
      </c>
      <c r="D81" s="21"/>
      <c r="E81" s="22">
        <v>3407000</v>
      </c>
      <c r="F81" s="22">
        <v>-30000</v>
      </c>
      <c r="G81" s="23">
        <f t="shared" si="2"/>
        <v>3377000</v>
      </c>
    </row>
    <row r="82" spans="1:7" ht="30" customHeight="1" x14ac:dyDescent="0.15">
      <c r="A82" s="95"/>
      <c r="B82" s="95"/>
      <c r="C82" s="32" t="s">
        <v>68</v>
      </c>
      <c r="D82" s="21"/>
      <c r="E82" s="22">
        <f>SUM(E83)</f>
        <v>0</v>
      </c>
      <c r="F82" s="22">
        <f>SUM(F83)</f>
        <v>0</v>
      </c>
      <c r="G82" s="23">
        <f t="shared" si="2"/>
        <v>0</v>
      </c>
    </row>
    <row r="83" spans="1:7" ht="30" customHeight="1" x14ac:dyDescent="0.15">
      <c r="A83" s="95"/>
      <c r="B83" s="95"/>
      <c r="C83" s="44" t="s">
        <v>69</v>
      </c>
      <c r="D83" s="35"/>
      <c r="E83" s="36"/>
      <c r="F83" s="36"/>
      <c r="G83" s="23">
        <f t="shared" si="2"/>
        <v>0</v>
      </c>
    </row>
    <row r="84" spans="1:7" ht="30" customHeight="1" x14ac:dyDescent="0.15">
      <c r="A84" s="95"/>
      <c r="B84" s="96"/>
      <c r="C84" s="31" t="s">
        <v>70</v>
      </c>
      <c r="D84" s="18"/>
      <c r="E84" s="19">
        <f>SUM(E24,E33,E57,E81,E82)</f>
        <v>291997000</v>
      </c>
      <c r="F84" s="19">
        <f>SUM(F24,F33,F57,F81,F82)</f>
        <v>-693435</v>
      </c>
      <c r="G84" s="20">
        <f>SUM(E84:F84)</f>
        <v>291303565</v>
      </c>
    </row>
    <row r="85" spans="1:7" ht="30" customHeight="1" x14ac:dyDescent="0.15">
      <c r="A85" s="96"/>
      <c r="B85" s="33"/>
      <c r="C85" s="30" t="s">
        <v>71</v>
      </c>
      <c r="D85" s="30"/>
      <c r="E85" s="24">
        <f>E23-E84</f>
        <v>29333000</v>
      </c>
      <c r="F85" s="24">
        <f>F23-F84</f>
        <v>-2696565</v>
      </c>
      <c r="G85" s="25">
        <f t="shared" ref="G85" si="3">SUM(E85:F85)</f>
        <v>26636435</v>
      </c>
    </row>
    <row r="86" spans="1:7" ht="30" customHeight="1" x14ac:dyDescent="0.15">
      <c r="A86" s="94" t="s">
        <v>120</v>
      </c>
      <c r="B86" s="94" t="s">
        <v>118</v>
      </c>
      <c r="C86" s="18" t="s">
        <v>72</v>
      </c>
      <c r="D86" s="18"/>
      <c r="E86" s="19">
        <f>SUM(E87:E88)</f>
        <v>0</v>
      </c>
      <c r="F86" s="19">
        <f>SUM(F88)</f>
        <v>0</v>
      </c>
      <c r="G86" s="20">
        <f>SUM(E86:F86)</f>
        <v>0</v>
      </c>
    </row>
    <row r="87" spans="1:7" ht="30" customHeight="1" x14ac:dyDescent="0.15">
      <c r="A87" s="95"/>
      <c r="B87" s="95"/>
      <c r="C87" s="21" t="s">
        <v>127</v>
      </c>
      <c r="D87" s="21"/>
      <c r="E87" s="22"/>
      <c r="F87" s="22"/>
      <c r="G87" s="23">
        <f t="shared" ref="G87:G92" si="4">SUM(E87:F87)</f>
        <v>0</v>
      </c>
    </row>
    <row r="88" spans="1:7" ht="30" customHeight="1" x14ac:dyDescent="0.15">
      <c r="A88" s="95"/>
      <c r="B88" s="95"/>
      <c r="C88" s="21" t="s">
        <v>73</v>
      </c>
      <c r="D88" s="21"/>
      <c r="E88" s="22"/>
      <c r="F88" s="22"/>
      <c r="G88" s="23">
        <f t="shared" si="4"/>
        <v>0</v>
      </c>
    </row>
    <row r="89" spans="1:7" ht="30" customHeight="1" x14ac:dyDescent="0.15">
      <c r="A89" s="95"/>
      <c r="B89" s="95"/>
      <c r="C89" s="21" t="s">
        <v>74</v>
      </c>
      <c r="D89" s="21"/>
      <c r="E89" s="22">
        <f>SUM(E90)</f>
        <v>0</v>
      </c>
      <c r="F89" s="22">
        <f>SUM(F90)</f>
        <v>0</v>
      </c>
      <c r="G89" s="23">
        <f t="shared" si="4"/>
        <v>0</v>
      </c>
    </row>
    <row r="90" spans="1:7" ht="30" customHeight="1" x14ac:dyDescent="0.15">
      <c r="A90" s="95"/>
      <c r="B90" s="95"/>
      <c r="C90" s="21" t="s">
        <v>75</v>
      </c>
      <c r="D90" s="21"/>
      <c r="E90" s="22"/>
      <c r="F90" s="22"/>
      <c r="G90" s="23">
        <f t="shared" si="4"/>
        <v>0</v>
      </c>
    </row>
    <row r="91" spans="1:7" ht="30" customHeight="1" x14ac:dyDescent="0.15">
      <c r="A91" s="95"/>
      <c r="B91" s="95"/>
      <c r="C91" s="21" t="s">
        <v>76</v>
      </c>
      <c r="D91" s="21"/>
      <c r="E91" s="22"/>
      <c r="F91" s="22">
        <v>0</v>
      </c>
      <c r="G91" s="37">
        <f t="shared" si="4"/>
        <v>0</v>
      </c>
    </row>
    <row r="92" spans="1:7" ht="30" customHeight="1" x14ac:dyDescent="0.15">
      <c r="A92" s="95"/>
      <c r="B92" s="96"/>
      <c r="C92" s="29" t="s">
        <v>77</v>
      </c>
      <c r="D92" s="30"/>
      <c r="E92" s="24">
        <f>SUM(E86,E89,E91)</f>
        <v>0</v>
      </c>
      <c r="F92" s="24">
        <f>SUM(F86,F89,F91)</f>
        <v>0</v>
      </c>
      <c r="G92" s="20">
        <f t="shared" si="4"/>
        <v>0</v>
      </c>
    </row>
    <row r="93" spans="1:7" ht="30" customHeight="1" x14ac:dyDescent="0.15">
      <c r="A93" s="95"/>
      <c r="B93" s="94" t="s">
        <v>119</v>
      </c>
      <c r="C93" s="18" t="s">
        <v>78</v>
      </c>
      <c r="D93" s="18"/>
      <c r="E93" s="19">
        <v>27447541</v>
      </c>
      <c r="F93" s="19">
        <v>0</v>
      </c>
      <c r="G93" s="20">
        <f>SUM(E93:F93)</f>
        <v>27447541</v>
      </c>
    </row>
    <row r="94" spans="1:7" ht="30" customHeight="1" x14ac:dyDescent="0.15">
      <c r="A94" s="95"/>
      <c r="B94" s="95"/>
      <c r="C94" s="21" t="s">
        <v>79</v>
      </c>
      <c r="D94" s="21"/>
      <c r="E94" s="22">
        <f>SUM(E95:E99)</f>
        <v>0</v>
      </c>
      <c r="F94" s="22">
        <f>SUM(F95:F99)</f>
        <v>1679988</v>
      </c>
      <c r="G94" s="23">
        <f>SUM(E94:F94)</f>
        <v>1679988</v>
      </c>
    </row>
    <row r="95" spans="1:7" ht="30" customHeight="1" x14ac:dyDescent="0.15">
      <c r="A95" s="95"/>
      <c r="B95" s="95"/>
      <c r="C95" s="21" t="s">
        <v>80</v>
      </c>
      <c r="D95" s="21"/>
      <c r="E95" s="22"/>
      <c r="F95" s="22"/>
      <c r="G95" s="23">
        <f t="shared" ref="G95:G100" si="5">SUM(E95:F95)</f>
        <v>0</v>
      </c>
    </row>
    <row r="96" spans="1:7" ht="30" customHeight="1" x14ac:dyDescent="0.15">
      <c r="A96" s="95"/>
      <c r="B96" s="95"/>
      <c r="C96" s="21" t="s">
        <v>81</v>
      </c>
      <c r="D96" s="21"/>
      <c r="E96" s="22"/>
      <c r="F96" s="22">
        <v>1365988</v>
      </c>
      <c r="G96" s="23">
        <f t="shared" si="5"/>
        <v>1365988</v>
      </c>
    </row>
    <row r="97" spans="1:7" ht="30" customHeight="1" x14ac:dyDescent="0.15">
      <c r="A97" s="95"/>
      <c r="B97" s="95"/>
      <c r="C97" s="21" t="s">
        <v>82</v>
      </c>
      <c r="D97" s="21"/>
      <c r="E97" s="22"/>
      <c r="F97" s="22"/>
      <c r="G97" s="23">
        <f t="shared" si="5"/>
        <v>0</v>
      </c>
    </row>
    <row r="98" spans="1:7" ht="30" customHeight="1" x14ac:dyDescent="0.15">
      <c r="A98" s="95"/>
      <c r="B98" s="95"/>
      <c r="C98" s="21" t="s">
        <v>83</v>
      </c>
      <c r="D98" s="21"/>
      <c r="E98" s="22"/>
      <c r="F98" s="22">
        <v>314000</v>
      </c>
      <c r="G98" s="23">
        <f t="shared" si="5"/>
        <v>314000</v>
      </c>
    </row>
    <row r="99" spans="1:7" ht="30" customHeight="1" x14ac:dyDescent="0.15">
      <c r="A99" s="95"/>
      <c r="B99" s="95"/>
      <c r="C99" s="21" t="s">
        <v>84</v>
      </c>
      <c r="D99" s="21"/>
      <c r="E99" s="22"/>
      <c r="F99" s="22"/>
      <c r="G99" s="23">
        <f t="shared" si="5"/>
        <v>0</v>
      </c>
    </row>
    <row r="100" spans="1:7" ht="30" customHeight="1" x14ac:dyDescent="0.15">
      <c r="A100" s="95"/>
      <c r="B100" s="95"/>
      <c r="C100" s="21" t="s">
        <v>126</v>
      </c>
      <c r="D100" s="21"/>
      <c r="E100" s="22">
        <v>1650000</v>
      </c>
      <c r="F100" s="22">
        <v>-400000</v>
      </c>
      <c r="G100" s="23">
        <f t="shared" si="5"/>
        <v>1250000</v>
      </c>
    </row>
    <row r="101" spans="1:7" ht="30" customHeight="1" x14ac:dyDescent="0.15">
      <c r="A101" s="95"/>
      <c r="B101" s="96"/>
      <c r="C101" s="30" t="s">
        <v>85</v>
      </c>
      <c r="D101" s="30"/>
      <c r="E101" s="24">
        <f>SUM(E93,E94,E100)</f>
        <v>29097541</v>
      </c>
      <c r="F101" s="24">
        <f>SUM(F93,F94,F100)</f>
        <v>1279988</v>
      </c>
      <c r="G101" s="25">
        <f t="shared" ref="G101:G102" si="6">SUM(E101:F101)</f>
        <v>30377529</v>
      </c>
    </row>
    <row r="102" spans="1:7" ht="42" customHeight="1" x14ac:dyDescent="0.15">
      <c r="A102" s="34"/>
      <c r="B102" s="33"/>
      <c r="C102" s="35" t="s">
        <v>86</v>
      </c>
      <c r="D102" s="35"/>
      <c r="E102" s="36">
        <f>E92-E101</f>
        <v>-29097541</v>
      </c>
      <c r="F102" s="36">
        <f>F92-F101</f>
        <v>-1279988</v>
      </c>
      <c r="G102" s="37">
        <f t="shared" si="6"/>
        <v>-30377529</v>
      </c>
    </row>
    <row r="103" spans="1:7" ht="30" customHeight="1" x14ac:dyDescent="0.15">
      <c r="A103" s="100" t="s">
        <v>121</v>
      </c>
      <c r="B103" s="94" t="s">
        <v>118</v>
      </c>
      <c r="C103" s="18" t="s">
        <v>87</v>
      </c>
      <c r="D103" s="18"/>
      <c r="E103" s="19">
        <f>SUM(E104:E105)</f>
        <v>0</v>
      </c>
      <c r="F103" s="19">
        <f>SUM(F104:F105)</f>
        <v>0</v>
      </c>
      <c r="G103" s="20">
        <f>SUM(E103:F103)</f>
        <v>0</v>
      </c>
    </row>
    <row r="104" spans="1:7" ht="30" customHeight="1" x14ac:dyDescent="0.15">
      <c r="A104" s="101"/>
      <c r="B104" s="95"/>
      <c r="C104" s="21" t="s">
        <v>88</v>
      </c>
      <c r="D104" s="21"/>
      <c r="E104" s="22"/>
      <c r="F104" s="22"/>
      <c r="G104" s="23">
        <f>SUM(E104:F104)</f>
        <v>0</v>
      </c>
    </row>
    <row r="105" spans="1:7" ht="30" customHeight="1" x14ac:dyDescent="0.15">
      <c r="A105" s="101"/>
      <c r="B105" s="95"/>
      <c r="C105" s="21" t="s">
        <v>129</v>
      </c>
      <c r="D105" s="21"/>
      <c r="E105" s="22"/>
      <c r="F105" s="22"/>
      <c r="G105" s="23">
        <f t="shared" ref="G105:G109" si="7">SUM(E105:F105)</f>
        <v>0</v>
      </c>
    </row>
    <row r="106" spans="1:7" ht="30" customHeight="1" x14ac:dyDescent="0.15">
      <c r="A106" s="101"/>
      <c r="B106" s="95"/>
      <c r="C106" s="21" t="s">
        <v>123</v>
      </c>
      <c r="D106" s="21"/>
      <c r="E106" s="22"/>
      <c r="F106" s="22">
        <v>0</v>
      </c>
      <c r="G106" s="23">
        <f t="shared" si="7"/>
        <v>0</v>
      </c>
    </row>
    <row r="107" spans="1:7" ht="30" customHeight="1" x14ac:dyDescent="0.15">
      <c r="A107" s="101"/>
      <c r="B107" s="95"/>
      <c r="C107" s="21" t="s">
        <v>136</v>
      </c>
      <c r="D107" s="21"/>
      <c r="E107" s="22"/>
      <c r="F107" s="22">
        <v>47500000</v>
      </c>
      <c r="G107" s="23">
        <f t="shared" si="7"/>
        <v>47500000</v>
      </c>
    </row>
    <row r="108" spans="1:7" ht="30" customHeight="1" x14ac:dyDescent="0.15">
      <c r="A108" s="101"/>
      <c r="B108" s="95"/>
      <c r="C108" s="21" t="s">
        <v>89</v>
      </c>
      <c r="D108" s="21"/>
      <c r="E108" s="22">
        <f>SUM(E109)</f>
        <v>0</v>
      </c>
      <c r="F108" s="22">
        <f>SUM(F109)</f>
        <v>0</v>
      </c>
      <c r="G108" s="23">
        <f t="shared" si="7"/>
        <v>0</v>
      </c>
    </row>
    <row r="109" spans="1:7" ht="30" customHeight="1" x14ac:dyDescent="0.15">
      <c r="A109" s="101"/>
      <c r="B109" s="95"/>
      <c r="C109" s="21" t="s">
        <v>90</v>
      </c>
      <c r="D109" s="21"/>
      <c r="E109" s="22"/>
      <c r="F109" s="22"/>
      <c r="G109" s="23">
        <f t="shared" si="7"/>
        <v>0</v>
      </c>
    </row>
    <row r="110" spans="1:7" ht="30" customHeight="1" x14ac:dyDescent="0.15">
      <c r="A110" s="101"/>
      <c r="B110" s="96"/>
      <c r="C110" s="30" t="s">
        <v>91</v>
      </c>
      <c r="D110" s="30"/>
      <c r="E110" s="24">
        <f>SUM(E103,E106,E107,E108)</f>
        <v>0</v>
      </c>
      <c r="F110" s="24">
        <f>SUM(F103,F106,F107,F108)</f>
        <v>47500000</v>
      </c>
      <c r="G110" s="25">
        <f>SUM(E110:F110)</f>
        <v>47500000</v>
      </c>
    </row>
    <row r="111" spans="1:7" ht="30" customHeight="1" x14ac:dyDescent="0.15">
      <c r="A111" s="101"/>
      <c r="B111" s="94" t="s">
        <v>119</v>
      </c>
      <c r="C111" s="31" t="s">
        <v>134</v>
      </c>
      <c r="D111" s="18"/>
      <c r="E111" s="19"/>
      <c r="F111" s="19">
        <v>3082000</v>
      </c>
      <c r="G111" s="20">
        <f>SUM(E111:F111)</f>
        <v>3082000</v>
      </c>
    </row>
    <row r="112" spans="1:7" ht="30" customHeight="1" x14ac:dyDescent="0.15">
      <c r="A112" s="101"/>
      <c r="B112" s="95"/>
      <c r="C112" s="21" t="s">
        <v>92</v>
      </c>
      <c r="D112" s="21"/>
      <c r="E112" s="22">
        <f>SUM(E113)</f>
        <v>0</v>
      </c>
      <c r="F112" s="22">
        <f>SUM(F113)</f>
        <v>1500000</v>
      </c>
      <c r="G112" s="23">
        <f>SUM(E112:F112)</f>
        <v>1500000</v>
      </c>
    </row>
    <row r="113" spans="1:7" ht="30" customHeight="1" x14ac:dyDescent="0.15">
      <c r="A113" s="101"/>
      <c r="B113" s="95"/>
      <c r="C113" s="21" t="s">
        <v>93</v>
      </c>
      <c r="D113" s="21"/>
      <c r="E113" s="22"/>
      <c r="F113" s="22">
        <v>1500000</v>
      </c>
      <c r="G113" s="23">
        <f t="shared" ref="G113:G117" si="8">E113-F113</f>
        <v>-1500000</v>
      </c>
    </row>
    <row r="114" spans="1:7" ht="30" customHeight="1" x14ac:dyDescent="0.15">
      <c r="A114" s="101"/>
      <c r="B114" s="95"/>
      <c r="C114" s="21" t="s">
        <v>124</v>
      </c>
      <c r="D114" s="21"/>
      <c r="E114" s="22"/>
      <c r="F114" s="22">
        <v>0</v>
      </c>
      <c r="G114" s="23">
        <f t="shared" si="8"/>
        <v>0</v>
      </c>
    </row>
    <row r="115" spans="1:7" ht="30" customHeight="1" x14ac:dyDescent="0.15">
      <c r="A115" s="101"/>
      <c r="B115" s="95"/>
      <c r="C115" s="21" t="s">
        <v>135</v>
      </c>
      <c r="D115" s="21"/>
      <c r="E115" s="22"/>
      <c r="F115" s="22">
        <v>40800000</v>
      </c>
      <c r="G115" s="23">
        <f t="shared" ref="G115" si="9">SUM(E115:F115)</f>
        <v>40800000</v>
      </c>
    </row>
    <row r="116" spans="1:7" ht="30" customHeight="1" x14ac:dyDescent="0.15">
      <c r="A116" s="101"/>
      <c r="B116" s="95"/>
      <c r="C116" s="21" t="s">
        <v>95</v>
      </c>
      <c r="D116" s="21"/>
      <c r="E116" s="22">
        <f>SUM(E117)</f>
        <v>0</v>
      </c>
      <c r="F116" s="22">
        <f>SUM(F117)</f>
        <v>2400000</v>
      </c>
      <c r="G116" s="23">
        <f t="shared" si="8"/>
        <v>-2400000</v>
      </c>
    </row>
    <row r="117" spans="1:7" ht="30" customHeight="1" x14ac:dyDescent="0.15">
      <c r="A117" s="101"/>
      <c r="B117" s="95"/>
      <c r="C117" s="21" t="s">
        <v>96</v>
      </c>
      <c r="D117" s="21"/>
      <c r="E117" s="22"/>
      <c r="F117" s="22">
        <v>2400000</v>
      </c>
      <c r="G117" s="23">
        <f t="shared" si="8"/>
        <v>-2400000</v>
      </c>
    </row>
    <row r="118" spans="1:7" ht="30" customHeight="1" x14ac:dyDescent="0.15">
      <c r="A118" s="101"/>
      <c r="B118" s="96"/>
      <c r="C118" s="30" t="s">
        <v>97</v>
      </c>
      <c r="D118" s="30"/>
      <c r="E118" s="24">
        <f>SUM(E111,E115,E112,E114,E116)</f>
        <v>0</v>
      </c>
      <c r="F118" s="24">
        <f>SUM(F111,F115,F112,F114,F116)</f>
        <v>47782000</v>
      </c>
      <c r="G118" s="25">
        <f>SUM(E118:F118)</f>
        <v>47782000</v>
      </c>
    </row>
    <row r="119" spans="1:7" ht="30" customHeight="1" x14ac:dyDescent="0.15">
      <c r="A119" s="102"/>
      <c r="B119" s="97" t="s">
        <v>98</v>
      </c>
      <c r="C119" s="98"/>
      <c r="D119" s="99"/>
      <c r="E119" s="24">
        <f>E110-E118</f>
        <v>0</v>
      </c>
      <c r="F119" s="24">
        <f>F110-F118</f>
        <v>-282000</v>
      </c>
      <c r="G119" s="25">
        <f>SUM(E119:F119)</f>
        <v>-282000</v>
      </c>
    </row>
    <row r="120" spans="1:7" ht="48" customHeight="1" x14ac:dyDescent="0.15">
      <c r="A120" s="38"/>
      <c r="B120" s="39"/>
      <c r="C120" s="18" t="s">
        <v>99</v>
      </c>
      <c r="D120" s="18"/>
      <c r="E120" s="19"/>
      <c r="F120" s="19"/>
      <c r="G120" s="20">
        <f>SUM(E120:F120)</f>
        <v>0</v>
      </c>
    </row>
    <row r="121" spans="1:7" ht="30" customHeight="1" x14ac:dyDescent="0.15">
      <c r="A121" s="97" t="s">
        <v>100</v>
      </c>
      <c r="B121" s="98"/>
      <c r="C121" s="98"/>
      <c r="D121" s="99"/>
      <c r="E121" s="24">
        <f>E85+E102+E119-E120</f>
        <v>235459</v>
      </c>
      <c r="F121" s="24">
        <f>F85+F102+F119-F120</f>
        <v>-4258553</v>
      </c>
      <c r="G121" s="25">
        <f>SUM(E121:F121)</f>
        <v>-4023094</v>
      </c>
    </row>
    <row r="122" spans="1:7" ht="30" customHeight="1" x14ac:dyDescent="0.15">
      <c r="A122" s="40"/>
      <c r="B122" s="40"/>
      <c r="C122" s="40"/>
      <c r="D122" s="40"/>
      <c r="E122" s="21"/>
      <c r="F122" s="21"/>
      <c r="G122" s="41"/>
    </row>
    <row r="123" spans="1:7" ht="30" customHeight="1" x14ac:dyDescent="0.15">
      <c r="A123" s="97" t="s">
        <v>101</v>
      </c>
      <c r="B123" s="98"/>
      <c r="C123" s="98"/>
      <c r="D123" s="99"/>
      <c r="E123" s="24">
        <v>27141201</v>
      </c>
      <c r="F123" s="24"/>
      <c r="G123" s="25">
        <f>E123-F123</f>
        <v>27141201</v>
      </c>
    </row>
    <row r="124" spans="1:7" ht="30" customHeight="1" x14ac:dyDescent="0.15">
      <c r="A124" s="97" t="s">
        <v>102</v>
      </c>
      <c r="B124" s="98"/>
      <c r="C124" s="98"/>
      <c r="D124" s="99"/>
      <c r="E124" s="24">
        <f>E121+E123</f>
        <v>27376660</v>
      </c>
      <c r="F124" s="24">
        <f>F121+F123</f>
        <v>-4258553</v>
      </c>
      <c r="G124" s="25">
        <f>SUM(E124:F124)</f>
        <v>23118107</v>
      </c>
    </row>
  </sheetData>
  <mergeCells count="17">
    <mergeCell ref="A1:G1"/>
    <mergeCell ref="A2:G2"/>
    <mergeCell ref="A103:A119"/>
    <mergeCell ref="B103:B110"/>
    <mergeCell ref="B119:D119"/>
    <mergeCell ref="A4:D4"/>
    <mergeCell ref="A5:A85"/>
    <mergeCell ref="B5:B23"/>
    <mergeCell ref="C23:D23"/>
    <mergeCell ref="B24:B84"/>
    <mergeCell ref="A86:A101"/>
    <mergeCell ref="B86:B92"/>
    <mergeCell ref="B93:B101"/>
    <mergeCell ref="A124:D124"/>
    <mergeCell ref="A121:D121"/>
    <mergeCell ref="A123:D123"/>
    <mergeCell ref="B111:B11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全体</vt:lpstr>
      <vt:lpstr>本部</vt:lpstr>
      <vt:lpstr>びおとーぷ</vt:lpstr>
      <vt:lpstr>居宅1</vt:lpstr>
      <vt:lpstr>ほしの郷</vt:lpstr>
      <vt:lpstr>ほしの郷長南</vt:lpstr>
      <vt:lpstr>びおとーぷ!Print_Area</vt:lpstr>
      <vt:lpstr>ほしの郷!Print_Area</vt:lpstr>
      <vt:lpstr>ほしの郷長南!Print_Area</vt:lpstr>
      <vt:lpstr>居宅1!Print_Area</vt:lpstr>
      <vt:lpstr>全体!Print_Area</vt:lpstr>
      <vt:lpstr>本部!Print_Area</vt:lpstr>
      <vt:lpstr>びおとーぷ!Print_Titles</vt:lpstr>
      <vt:lpstr>ほしの郷!Print_Titles</vt:lpstr>
      <vt:lpstr>ほしの郷長南!Print_Titles</vt:lpstr>
      <vt:lpstr>居宅1!Print_Titles</vt:lpstr>
      <vt:lpstr>全体!Print_Titles</vt:lpstr>
      <vt:lpstr>本部!Print_Titles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huser02</dc:creator>
  <cp:lastModifiedBy>huser01</cp:lastModifiedBy>
  <cp:lastPrinted>2023-03-15T08:27:59Z</cp:lastPrinted>
  <dcterms:created xsi:type="dcterms:W3CDTF">2016-06-10T06:23:02Z</dcterms:created>
  <dcterms:modified xsi:type="dcterms:W3CDTF">2023-03-28T08:02:59Z</dcterms:modified>
</cp:coreProperties>
</file>